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594" activeTab="0"/>
  </bookViews>
  <sheets>
    <sheet name="Planilha1" sheetId="1" r:id="rId1"/>
  </sheets>
  <definedNames>
    <definedName name="_xlnm.Print_Area" localSheetId="0">'Planilha1'!$A$1:$K$116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<sst xmlns="http://schemas.openxmlformats.org/spreadsheetml/2006/main" count="332" uniqueCount="197">
  <si>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</si>
  <si>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</si>
  <si>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</si>
  <si>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</si>
  <si>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</si>
  <si>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</si>
  <si>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</si>
  <si>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</si>
  <si>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</si>
  <si>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1.0</t>
  </si>
  <si>
    <t>x,xx</t>
  </si>
  <si>
    <t>m</t>
  </si>
  <si>
    <t>PREÇO UNITÁRIO COM BDI</t>
  </si>
  <si>
    <t xml:space="preserve">BDI </t>
  </si>
  <si>
    <t xml:space="preserve">  CC (      )    TP (      )    CP(      )   </t>
  </si>
  <si>
    <t>PROPONENTE</t>
  </si>
  <si>
    <t>NOME:</t>
  </si>
  <si>
    <t>TELEFONE:</t>
  </si>
  <si>
    <t>CAU/CREA:</t>
  </si>
  <si>
    <t>EMAIL:</t>
  </si>
  <si>
    <t>2.1</t>
  </si>
  <si>
    <t>2.2</t>
  </si>
  <si>
    <t>I</t>
  </si>
  <si>
    <t>OBRAS CIVIS</t>
  </si>
  <si>
    <t>SERVIÇOS PRELIMINARES</t>
  </si>
  <si>
    <t>1.1</t>
  </si>
  <si>
    <t>m²</t>
  </si>
  <si>
    <t>1.2</t>
  </si>
  <si>
    <t>1.3</t>
  </si>
  <si>
    <t>1.4</t>
  </si>
  <si>
    <t>1.6</t>
  </si>
  <si>
    <t>1.7</t>
  </si>
  <si>
    <t xml:space="preserve">Transporte de conteiners para destinação e descarte dos resíduos de caliças, ferro, vidro, madeiras, alumínio, cerâmicas, gesso, etc, produzidos pela construção civil </t>
  </si>
  <si>
    <t>m³</t>
  </si>
  <si>
    <t>Destinação de resíduos (atentar para legislação local)</t>
  </si>
  <si>
    <t>PINTURA (2 DEMÃOS)</t>
  </si>
  <si>
    <t>3.2</t>
  </si>
  <si>
    <t xml:space="preserve">ENCARGOS SOCIAIS - SINAPI-RS OUT/2018 </t>
  </si>
  <si>
    <t>2.3</t>
  </si>
  <si>
    <t>2.4</t>
  </si>
  <si>
    <t>2.5</t>
  </si>
  <si>
    <r>
      <t>5. CONDIÇÕES DE PAGAMENTO:</t>
    </r>
    <r>
      <rPr>
        <sz val="10"/>
        <rFont val="Calibri"/>
        <family val="2"/>
      </rPr>
      <t xml:space="preserve"> O pagamento será efetuado conforme serviço medido, sendo efetuado o pagamento à contratada até o dia 15 (quinze) do mês subsequente ao da prestação dos serviços/entrega do objeto e entrega da nota fiscal/fatura e demais documentos.</t>
    </r>
  </si>
  <si>
    <t>OBRAS CIVIS, ELÉTRICAS E MECÂNICAS NA AG. DAVID CANABARRO</t>
  </si>
  <si>
    <r>
      <t>2. ENDEREÇO DE EXECUÇÃO/ENTREGA:</t>
    </r>
    <r>
      <rPr>
        <sz val="10"/>
        <rFont val="Calibri"/>
        <family val="2"/>
      </rPr>
      <t xml:space="preserve"> Rua Progresso, 300 - David Canabarro/RS</t>
    </r>
  </si>
  <si>
    <t xml:space="preserve">      - acrilica sobre reboco (aplicado sobre paredes internas) na mesma cor existente</t>
  </si>
  <si>
    <t>3.1</t>
  </si>
  <si>
    <t>Retirada e descarte de marco e guarnição do ar condicionado de janela</t>
  </si>
  <si>
    <t>Unid.</t>
  </si>
  <si>
    <t>Abertura em basalto no passeio público para instalação do dreno do AC</t>
  </si>
  <si>
    <t>Fornecimento e instalação de tubo em PVC 25 mm para denos do AC</t>
  </si>
  <si>
    <t>Retirada de grades das janelas com reaproveitamento</t>
  </si>
  <si>
    <t>ESQUADRIAS E ELEMENTOS METÁLICOS</t>
  </si>
  <si>
    <t>Fornecimento e instalação de vidro canelado para abertura em janelas após retirada do AC tipo janela</t>
  </si>
  <si>
    <t>Alvenaria de tijolo furado para fechamento do AC tipo janela</t>
  </si>
  <si>
    <t>Recomposição de basalto no passeio após instalação de dreno</t>
  </si>
  <si>
    <t xml:space="preserve">      - acrilica sobre reboco (aplicado sobre paredes externas) na mesma cor existente</t>
  </si>
  <si>
    <t>3.3</t>
  </si>
  <si>
    <t xml:space="preserve">      - esmalte sintético (aplicado sobre aberturas e gradil) na mesma cor existente</t>
  </si>
  <si>
    <t>Reboco massa única sobre alvenaria em tijolo furado</t>
  </si>
  <si>
    <t>Aplicação de massa acrilica sobre reboco para posterior pintura</t>
  </si>
  <si>
    <t>EXECUÇÃO DE E INFRAESTRUTURA PARA INSTALAÇÃO ELÉTRICAS AR CONDICIONADO.</t>
  </si>
  <si>
    <t xml:space="preserve"> INFRAESTRUTURA PARA INSTALAÇÃO ELÉTRICA AR CONDICIONADO.</t>
  </si>
  <si>
    <t xml:space="preserve"> m</t>
  </si>
  <si>
    <t>1.5</t>
  </si>
  <si>
    <t>TOTAL GERAL</t>
  </si>
  <si>
    <t>II</t>
  </si>
  <si>
    <t>III</t>
  </si>
  <si>
    <t>EQUIPAMENTOS</t>
  </si>
  <si>
    <t>pç</t>
  </si>
  <si>
    <t xml:space="preserve">Conjunto minisplit, evaporadora modelo Built in, capacidade de 18.000 btu/h, ciclo reverso, condensadora com descarga horizontal, refrigerante isento de cloro. Controle remoto sem fio. 220V. </t>
  </si>
  <si>
    <t>Unidade condicionadora tipo piso teto, ciclo reverso, capacidade de 30000 btu/h. Refrigerante isento de cloro, condensaora descarga horizontal, 220V.</t>
  </si>
  <si>
    <t>Unidade condicionadora tipo hi-wall inverter, ciclo reverso, capacidade de 9000 btu/h. Refrigerante isento de cloro, condensaora descarga horizontal, 220V.</t>
  </si>
  <si>
    <t>Tubo de cobre para refrigeração, esp. Parede 0.79 mm ø1/4" incluindo solda, conexões, insumos, suportes e acessórios para instalação</t>
  </si>
  <si>
    <t>REDE FRIGORÍGENA</t>
  </si>
  <si>
    <t>Tubo de cobre para refrigeração, esp. Parede 0.79 mm ø5/8" incluindo solda, conexões, insumos, suportes e acessórios para instalação</t>
  </si>
  <si>
    <t>Tubo de cobre para refrigeração, esp. Parede 1.58 mm ø7/8" incluindo solda, conexões, insumos, suportes e acessórios para instalação</t>
  </si>
  <si>
    <t>Tubo de cobre para refrigeração, esp. Parede 0.79 mm ø3/8" incluindo solda, conexões, insumos, suportes e acessórios para instalação</t>
  </si>
  <si>
    <t>2.6</t>
  </si>
  <si>
    <t>2.7</t>
  </si>
  <si>
    <t>2.8</t>
  </si>
  <si>
    <t>2.9</t>
  </si>
  <si>
    <t>2.10</t>
  </si>
  <si>
    <t>2.11</t>
  </si>
  <si>
    <t>Isolamento em espuma elastomérica,  ø1/4"</t>
  </si>
  <si>
    <t>Isolamento em espuma elastomérica  ø5/8"</t>
  </si>
  <si>
    <t>Isolamento em espuma elastomérica, classe M - ø7/8"</t>
  </si>
  <si>
    <t>Isolamento em espuma elastomérica,  ø3/8"</t>
  </si>
  <si>
    <t>Adesivo para isolamento tipo espuma elastomérica (lata de 900 ml)</t>
  </si>
  <si>
    <t>Fita em PVC para revestimento de tubulações frigorígenas externas - largura 100 mm (rolo de 10 metros)</t>
  </si>
  <si>
    <t>Gás refrigerante, incluindo procedimento de evacuação, pressurização e aferição da carga de gás conforme recomendações do fabricante.</t>
  </si>
  <si>
    <t>kg</t>
  </si>
  <si>
    <t>ACESSÓRIOS</t>
  </si>
  <si>
    <t>par</t>
  </si>
  <si>
    <t>Suporte condensadora na cor branca com acessórios para fixação</t>
  </si>
  <si>
    <t>INSTALAÇÃO ANTIGA</t>
  </si>
  <si>
    <t>4.1</t>
  </si>
  <si>
    <r>
      <t>4. HORÁRIO PARA EXECUÇÃO/ENTREGA:</t>
    </r>
    <r>
      <rPr>
        <sz val="10"/>
        <rFont val="Calibri"/>
        <family val="2"/>
      </rPr>
      <t xml:space="preserve"> Finais de semana qualquer horário e dias de semana após as 16:00 horas</t>
    </r>
  </si>
  <si>
    <t>5.1</t>
  </si>
  <si>
    <t>5.5</t>
  </si>
  <si>
    <t>Desinstalar, limpar, embalar e transportar até a BAGERGS equipamento de ar condicionado tipo janela de 30.000 Btu/h. Equipamento deve estar identificado com nome da agência de origem.</t>
  </si>
  <si>
    <r>
      <t>3. PRAZO DE EXECUÇÃO/ENTREGA: 60</t>
    </r>
    <r>
      <rPr>
        <sz val="10"/>
        <rFont val="Calibri"/>
        <family val="2"/>
      </rPr>
      <t xml:space="preserve"> dias</t>
    </r>
  </si>
  <si>
    <t>Fornecimento e instalação de caixilharia fixa de alumínio anodizado, cor branca, perfil série 30, piso-forro, para sala de autoatendimento, com vãos para porta detectora de metais, passa objetos e porta de emergência, em complementação a esquadrias existentes.</t>
  </si>
  <si>
    <t>Retirada de caixilharia de fixa de alumínio da Sala de Autoatendimento com reaproveitamento</t>
  </si>
  <si>
    <t>PISO</t>
  </si>
  <si>
    <t>3.4</t>
  </si>
  <si>
    <t>Rodapé cerâmico (igual ao piso) - Altura 7cm</t>
  </si>
  <si>
    <t>Fornecimento e colocação de elemento tátil de alerta (interno)</t>
  </si>
  <si>
    <t>Fornecimento e colocação de elemento tátil direcional (interno)</t>
  </si>
  <si>
    <t>3.5</t>
  </si>
  <si>
    <t>3.6</t>
  </si>
  <si>
    <t>PROGRAMAÇÃO VISUAL INTERNA</t>
  </si>
  <si>
    <t>Porta cartaz - TARIFAS dimensão 54 x 74cm em acrílico transparente cristal, com fixação e acabamentos conforme projeto.</t>
  </si>
  <si>
    <t>Porta cartaz - PC Informa dimensão 48,5 x 33,5cm em acrílico transparente cristal, com fixação e acabamentos conforme projeto.</t>
  </si>
  <si>
    <t>5.2</t>
  </si>
  <si>
    <t>5.3</t>
  </si>
  <si>
    <t xml:space="preserve">Retirada de divisória com reaproveitamento </t>
  </si>
  <si>
    <t>1.8</t>
  </si>
  <si>
    <t>1.9</t>
  </si>
  <si>
    <t>1.10</t>
  </si>
  <si>
    <t>Regularização de contrapiso após a retirada do parquet</t>
  </si>
  <si>
    <t>Película Vinil Listrada Branco translúcido 10mm vazado 4mm para biombos</t>
  </si>
  <si>
    <t>Persiana vertical tipo blackout- cor cinza</t>
  </si>
  <si>
    <t xml:space="preserve">Fornecer e instalar divisória naval bp plus cor branca com montantes na cor cinza claro, completa, para máscara da SAA e retaguara na agência. Incluso no preço todo material necessário para sua instalação (painel de divisória, baguetes de fixação, rebites, tubos redondos de alumínio para acabamento de quina em 45°, pinos de fixação interna). </t>
  </si>
  <si>
    <t>6.1</t>
  </si>
  <si>
    <t>6.2</t>
  </si>
  <si>
    <t>6.3</t>
  </si>
  <si>
    <t>6.4</t>
  </si>
  <si>
    <t>Limpeza permanente</t>
  </si>
  <si>
    <t>Limpeza final da obra</t>
  </si>
  <si>
    <t>cj.</t>
  </si>
  <si>
    <t>Retirada e recolocação de porta objeto em acrilico</t>
  </si>
  <si>
    <t>DIVERSOS</t>
  </si>
  <si>
    <t>4.2</t>
  </si>
  <si>
    <t>4.3</t>
  </si>
  <si>
    <t>4.4</t>
  </si>
  <si>
    <t>ADESIVOS - Fornecimento e instalação, conforme Manual de Programação Visual:</t>
  </si>
  <si>
    <t>5.3.1</t>
  </si>
  <si>
    <t>A1 LP - LOGO</t>
  </si>
  <si>
    <t>5.3.2</t>
  </si>
  <si>
    <t>A2 PO - Passa objetos</t>
  </si>
  <si>
    <t>Fornecimento e instalação tela otis para recomposição das aberturas após a retirada dos AC de janela</t>
  </si>
  <si>
    <t>5.4</t>
  </si>
  <si>
    <t>5.6</t>
  </si>
  <si>
    <t>5.4.1</t>
  </si>
  <si>
    <t>Placa Suspensa em acrílico duas espessuras, em chapa de acrílico azul PANTONE 300 C ; e=2mm, e chapa de acrílico translúcido e= 5mm GL GELO 982 translúcido,
com kit de fixação no teto; impressão em adesivo vinil branco, conforme arquivo. dimensões 520x140mm. Distâncias, tamanhos e letras conforme arquivos fornecidos.</t>
  </si>
  <si>
    <t>Placa de Porta em acrílico duas espessuras, em chapa de acrílico azul PANTONE 300 C ; e=2mm, e chapa de acrílico translúcido e= 5mm GL GELO 982 translúcido,
com fixação com fita dupla face; impressão em adesivo vinil branco, conforme arquivo. dimensões 300x80mm. Distâncias, tamanhos e letras conforme arquivos fornecidos.</t>
  </si>
  <si>
    <t>P P 1 - PRIV</t>
  </si>
  <si>
    <t>Placa em acrílico azul padrão Banrisul, PANTONE 300C, com dizeres em adesivo vinil PANTONE 298 C e letras em vinil BRANCO. Dimensões 30 x 31cm, com 3mm de espessura
e fixação com fita dupla-face já aplicadas no verso. (Saque / Cheque para ATM Superfull)</t>
  </si>
  <si>
    <t>5.5.1</t>
  </si>
  <si>
    <t>P S 1 - AUTOATENDIMENTO</t>
  </si>
  <si>
    <t>Retirada de piso em parquet sem aproveitamento</t>
  </si>
  <si>
    <t>1.11</t>
  </si>
  <si>
    <t xml:space="preserve">Retirada de porta em alumínio da Sala de Autoatendimento com reaproveitamento </t>
  </si>
  <si>
    <t>Fornecimento e instalação caixilharia metálica para recomposição de aberturas após a retirada dos AC tipo janela, no mesmo padrão das aberturas existentes</t>
  </si>
  <si>
    <t>Porcelanato 60 x 60cm - PEI 5 Alto tráfego - antiderrapante - cor clara</t>
  </si>
  <si>
    <t>Organização e montagem geral do leiaute: mobiliário, biombos, estantes metálicas, porta cartazes, banners, relógio, quadros murais, vasos com folhagens, etc -conforme leiaute fornecido</t>
  </si>
  <si>
    <t>Administração Local para obras de médio porte, até 180 dias (1 engenheiro, 1 mestre de obras, despesa com alimentação, transporte e estada) - para a área total de intervenção equivalente a 136,00 m²</t>
  </si>
  <si>
    <t>2.12</t>
  </si>
  <si>
    <t>2.13</t>
  </si>
  <si>
    <t>Barra de apoio para lavatório acessível 40 cm</t>
  </si>
  <si>
    <t xml:space="preserve">Barra de apoio para sanitário acessível 80 cm </t>
  </si>
  <si>
    <t>2.14</t>
  </si>
  <si>
    <t xml:space="preserve">Barra de apoio para sanitário acessível 70 cm </t>
  </si>
  <si>
    <t>Cabo Multilan UTP 24 AWG, 04 pares, Cat. 5e, isolamento baixa emissão de gases LSZH, na cor azul</t>
  </si>
  <si>
    <t>Cabo unipolar tipo flexível, livre de halogêneo, antichama 750V, seção 2,5 mm²</t>
  </si>
  <si>
    <t>Canaleta de alumínio dupla de 73x25 mm com  tampa e pintura eletrostática branca. Ref. Dutotec ou equivalente</t>
  </si>
  <si>
    <t>Contactora WEG CWM 25A ou equivalente Ar Condicionado</t>
  </si>
  <si>
    <t>un</t>
  </si>
  <si>
    <t>Timer prográmavel Bivolt COEL RST20 ou equivalente</t>
  </si>
  <si>
    <t>Caixa de piso SQR Rotation Dupla tipo de Nivel com espaço para 04 tomadas 2P+T 10A/250V NBR1436 (Preta e 02 Tomadas RJ45 completa com janela prensa cabo, tampa lisa de aluminio pólido e arremates de piso, parafusos, Dutotec ou equivalente</t>
  </si>
  <si>
    <t>Caixa de alumínio 100x100x50mm com altura específica para canaleta 73x25mm</t>
  </si>
  <si>
    <t>Caixa 4x4" embutida na parede</t>
  </si>
  <si>
    <t>Demontagem e montagem de pontos elétricos e lógicos da mascara dos cashs</t>
  </si>
  <si>
    <t>Eletroduto de PVC 25mm.</t>
  </si>
  <si>
    <t>Cabo unipolar tipo flexível, livre de halogêneo, antichama 750V, seção 4,0 mm²</t>
  </si>
  <si>
    <t>1.12</t>
  </si>
  <si>
    <t>Disjuntor monopolar 4,5kA - 25A curva C- tipo 5SL1 Siemens ou equivalente.</t>
  </si>
  <si>
    <t>1.13</t>
  </si>
  <si>
    <t>Desmontagem e montagem de pontos elétricos e lógicos dos caixas</t>
  </si>
  <si>
    <t>1.14</t>
  </si>
  <si>
    <t>Desmontagem e montagem de ponis de alarme na esquadrilhas  da SAA</t>
  </si>
  <si>
    <t>1.15</t>
  </si>
  <si>
    <t>Desmontagem de pontos elétricos, lógicos e telefonicos</t>
  </si>
  <si>
    <t>1.16</t>
  </si>
  <si>
    <t>Remanejo de pontos elétricos e lógicos na Automação</t>
  </si>
  <si>
    <t>SUBTOTAL OBRAS CIVIS</t>
  </si>
  <si>
    <t>SUBTOTAL INSTALAÇÕES ELÉTRICAS</t>
  </si>
  <si>
    <t>SUBTOTAL INSTALAÇÕES MECÂNICAS</t>
  </si>
  <si>
    <t>Abertura de contrapiso para instalação de caixas de piso</t>
  </si>
  <si>
    <t>Fornecimento e instalação grades para complementação das gradil existentes nas aberturas e caixa de  medição (mesmo padrão existente)</t>
  </si>
  <si>
    <t>Película jateada no mesmo padrão existente para retaguarda dos cash's e janela junto aos caixas</t>
  </si>
  <si>
    <t xml:space="preserve">OBRAS MECÂNICAS </t>
  </si>
  <si>
    <t>unid.</t>
  </si>
  <si>
    <t>Fornecimento e Instalação da porta detectora de metais, modelo cilíndrica, sistema de detecção bobina central, caixa de passagem com vidros curvos laminados de segurança, espessura de 10mm. Conforme memorial anexo.</t>
  </si>
  <si>
    <t>2.15</t>
  </si>
  <si>
    <t>Grade interna de ferro chumbada na alvenaria (parede, piso, laje, pilar), com barras redondas verticais de diâmetro 5/8'' a cada 8 cm e barras chatas transversais bitola 1.1/2x5/16" a cada 60cm. Fundo antiferruginoso tipo zarcão e pintura esmalte sintético acetinado na cor branca (ou no padrão existente), conforme projeto para retaguarda do Atm's.</t>
  </si>
  <si>
    <r>
      <t xml:space="preserve">1. OBJETO: </t>
    </r>
    <r>
      <rPr>
        <sz val="10"/>
        <rFont val="Calibri"/>
        <family val="2"/>
      </rPr>
      <t>OBRAS CIVIS, ELÉTRICAS E MECÂNICAS DE MANUTENÇÃO NA AG. DAVID CANABARRO</t>
    </r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</si>
</sst>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Cr$&quot;#,##0_);\(&quot;Cr$&quot;#,##0\)"/>
    <numFmt numFmtId="191" formatCode="&quot;Cr$&quot;#,##0_);[Red]\(&quot;Cr$&quot;#,##0\)"/>
    <numFmt numFmtId="192" formatCode="&quot;Cr$&quot;#,##0.00_);\(&quot;Cr$&quot;#,##0.00\)"/>
    <numFmt numFmtId="193" formatCode="&quot;Cr$&quot;#,##0.00_);[Red]\(&quot;Cr$&quot;#,##0.00\)"/>
    <numFmt numFmtId="194" formatCode="_(&quot;Cr$&quot;* #,##0_);_(&quot;Cr$&quot;* \(#,##0\);_(&quot;Cr$&quot;* &quot;-&quot;_);_(@_)"/>
    <numFmt numFmtId="195" formatCode="_(&quot;Cr$&quot;* #,##0.00_);_(&quot;Cr$&quot;* \(#,##0.00\);_(&quot;Cr$&quot;* &quot;-&quot;??_);_(@_)"/>
    <numFmt numFmtId="196" formatCode="00"/>
    <numFmt numFmtId="197" formatCode="#,##0.00;[Red]#,##0.00"/>
    <numFmt numFmtId="198" formatCode="[$-409]dddd\,\ mmmm\ dd\,\ yyyy"/>
    <numFmt numFmtId="199" formatCode="[$-409]h:mm:ss\ AM/PM"/>
    <numFmt numFmtId="200" formatCode="0.00;[Red]0.00"/>
    <numFmt numFmtId="201" formatCode="[$-416]dddd\,\ d&quot; de &quot;mmmm&quot; de &quot;yyyy"/>
    <numFmt numFmtId="202" formatCode="0.000"/>
    <numFmt numFmtId="203" formatCode="0.0000"/>
    <numFmt numFmtId="204" formatCode="0.0"/>
    <numFmt numFmtId="205" formatCode="#,##0.0"/>
    <numFmt numFmtId="206" formatCode="0.00_);[Red]\(0.00\)"/>
    <numFmt numFmtId="207" formatCode="#,##0.000"/>
    <numFmt numFmtId="208" formatCode="&quot;R$&quot;\ #,##0.00"/>
    <numFmt numFmtId="209" formatCode="&quot;Sim&quot;;&quot;Sim&quot;;&quot;Não&quot;"/>
    <numFmt numFmtId="210" formatCode="&quot;Verdadeiro&quot;;&quot;Verdadeiro&quot;;&quot;Falso&quot;"/>
    <numFmt numFmtId="211" formatCode="&quot;Ativado&quot;;&quot;Ativado&quot;;&quot;Desativado&quot;"/>
    <numFmt numFmtId="212" formatCode="[$€-2]\ #,##0.00_);[Red]\([$€-2]\ #,##0.00\)"/>
    <numFmt numFmtId="213" formatCode="#,##0.0000"/>
    <numFmt numFmtId="214" formatCode="#,##0.00000"/>
    <numFmt numFmtId="215" formatCode="#,##0.000000"/>
    <numFmt numFmtId="216" formatCode="#,##0.0000000"/>
    <numFmt numFmtId="217" formatCode="00000"/>
    <numFmt numFmtId="218" formatCode="&quot;R$&quot;#,##0.0000_);[Red]\(&quot;R$&quot;#,##0.0000\)"/>
    <numFmt numFmtId="219" formatCode="00.0"/>
    <numFmt numFmtId="220" formatCode="#,##0.000;[Red]\-#,##0.000"/>
    <numFmt numFmtId="221" formatCode="#,##0.0000;[Red]\-#,##0.0000"/>
    <numFmt numFmtId="222" formatCode="#,##0.0;[Red]\-#,##0.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2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medium"/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/>
      <right style="hair"/>
      <top style="hair"/>
      <bottom/>
    </border>
    <border>
      <left style="medium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3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0" fontId="0" fillId="0" borderId="0" applyFont="0" applyFill="0" applyBorder="0" applyAlignment="0" applyProtection="0"/>
    <xf numFmtId="40" fontId="0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right"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2" fontId="5" fillId="0" borderId="0" xfId="0" applyNumberFormat="1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26" fillId="33" borderId="13" xfId="0" applyFont="1" applyFill="1" applyBorder="1" applyAlignment="1">
      <alignment vertical="center" wrapText="1"/>
    </xf>
    <xf numFmtId="0" fontId="26" fillId="33" borderId="14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26" fillId="34" borderId="1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wrapText="1"/>
      <protection/>
    </xf>
    <xf numFmtId="0" fontId="5" fillId="0" borderId="17" xfId="0" applyFont="1" applyBorder="1" applyAlignment="1" applyProtection="1">
      <alignment wrapText="1"/>
      <protection/>
    </xf>
    <xf numFmtId="9" fontId="26" fillId="0" borderId="18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right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left" vertical="center" wrapText="1"/>
      <protection/>
    </xf>
    <xf numFmtId="4" fontId="5" fillId="34" borderId="20" xfId="0" applyNumberFormat="1" applyFont="1" applyFill="1" applyBorder="1" applyAlignment="1" applyProtection="1">
      <alignment horizontal="center" vertical="center" wrapText="1"/>
      <protection hidden="1"/>
    </xf>
    <xf numFmtId="40" fontId="5" fillId="0" borderId="21" xfId="0" applyNumberFormat="1" applyFont="1" applyBorder="1" applyAlignment="1" applyProtection="1">
      <alignment horizontal="right" vertical="center"/>
      <protection/>
    </xf>
    <xf numFmtId="196" fontId="26" fillId="35" borderId="22" xfId="0" applyNumberFormat="1" applyFont="1" applyFill="1" applyBorder="1" applyAlignment="1" applyProtection="1">
      <alignment horizontal="center" vertical="center" wrapText="1"/>
      <protection/>
    </xf>
    <xf numFmtId="196" fontId="53" fillId="0" borderId="23" xfId="0" applyNumberFormat="1" applyFont="1" applyBorder="1" applyAlignment="1" applyProtection="1">
      <alignment horizontal="center" vertical="center"/>
      <protection/>
    </xf>
    <xf numFmtId="4" fontId="5" fillId="36" borderId="10" xfId="0" applyNumberFormat="1" applyFont="1" applyFill="1" applyBorder="1" applyAlignment="1" applyProtection="1">
      <alignment horizontal="right" vertical="center"/>
      <protection/>
    </xf>
    <xf numFmtId="40" fontId="5" fillId="0" borderId="11" xfId="0" applyNumberFormat="1" applyFont="1" applyBorder="1" applyAlignment="1" applyProtection="1">
      <alignment horizontal="right" vertical="center"/>
      <protection hidden="1"/>
    </xf>
    <xf numFmtId="2" fontId="5" fillId="36" borderId="10" xfId="0" applyNumberFormat="1" applyFont="1" applyFill="1" applyBorder="1" applyAlignment="1" applyProtection="1">
      <alignment horizontal="center" vertical="center"/>
      <protection/>
    </xf>
    <xf numFmtId="196" fontId="26" fillId="36" borderId="20" xfId="0" applyNumberFormat="1" applyFont="1" applyFill="1" applyBorder="1" applyAlignment="1" applyProtection="1">
      <alignment horizontal="center" vertical="center" wrapText="1"/>
      <protection/>
    </xf>
    <xf numFmtId="1" fontId="26" fillId="36" borderId="16" xfId="0" applyNumberFormat="1" applyFont="1" applyFill="1" applyBorder="1" applyAlignment="1" applyProtection="1">
      <alignment horizontal="center" vertical="center" wrapText="1"/>
      <protection/>
    </xf>
    <xf numFmtId="0" fontId="26" fillId="35" borderId="24" xfId="0" applyFont="1" applyFill="1" applyBorder="1" applyAlignment="1" applyProtection="1">
      <alignment vertical="center" wrapText="1"/>
      <protection/>
    </xf>
    <xf numFmtId="0" fontId="28" fillId="35" borderId="24" xfId="0" applyFont="1" applyFill="1" applyBorder="1" applyAlignment="1" applyProtection="1">
      <alignment vertical="center" wrapText="1"/>
      <protection/>
    </xf>
    <xf numFmtId="2" fontId="5" fillId="35" borderId="24" xfId="0" applyNumberFormat="1" applyFont="1" applyFill="1" applyBorder="1" applyAlignment="1" applyProtection="1">
      <alignment horizontal="center" vertical="center" wrapText="1"/>
      <protection/>
    </xf>
    <xf numFmtId="0" fontId="5" fillId="35" borderId="24" xfId="0" applyFont="1" applyFill="1" applyBorder="1" applyAlignment="1" applyProtection="1">
      <alignment vertical="center" wrapText="1"/>
      <protection/>
    </xf>
    <xf numFmtId="4" fontId="26" fillId="35" borderId="24" xfId="0" applyNumberFormat="1" applyFont="1" applyFill="1" applyBorder="1" applyAlignment="1" applyProtection="1">
      <alignment horizontal="right" vertical="center" wrapText="1"/>
      <protection/>
    </xf>
    <xf numFmtId="4" fontId="26" fillId="35" borderId="25" xfId="0" applyNumberFormat="1" applyFont="1" applyFill="1" applyBorder="1" applyAlignment="1" applyProtection="1">
      <alignment horizontal="right" vertical="center" wrapText="1"/>
      <protection/>
    </xf>
    <xf numFmtId="4" fontId="26" fillId="35" borderId="26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4" fontId="26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4" fontId="26" fillId="35" borderId="27" xfId="0" applyNumberFormat="1" applyFont="1" applyFill="1" applyBorder="1" applyAlignment="1" applyProtection="1">
      <alignment horizontal="right" vertical="center" wrapText="1"/>
      <protection/>
    </xf>
    <xf numFmtId="4" fontId="26" fillId="35" borderId="28" xfId="0" applyNumberFormat="1" applyFont="1" applyFill="1" applyBorder="1" applyAlignment="1" applyProtection="1">
      <alignment horizontal="right" vertical="center" wrapText="1"/>
      <protection/>
    </xf>
    <xf numFmtId="4" fontId="26" fillId="33" borderId="16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Border="1" applyAlignment="1" applyProtection="1">
      <alignment wrapText="1"/>
      <protection/>
    </xf>
    <xf numFmtId="0" fontId="54" fillId="0" borderId="0" xfId="0" applyFont="1" applyAlignment="1" applyProtection="1">
      <alignment wrapText="1"/>
      <protection/>
    </xf>
    <xf numFmtId="1" fontId="26" fillId="35" borderId="24" xfId="0" applyNumberFormat="1" applyFont="1" applyFill="1" applyBorder="1" applyAlignment="1" applyProtection="1">
      <alignment horizontal="left" vertical="center" wrapText="1"/>
      <protection/>
    </xf>
    <xf numFmtId="38" fontId="26" fillId="0" borderId="10" xfId="68" applyNumberFormat="1" applyFont="1" applyBorder="1" applyAlignment="1" applyProtection="1">
      <alignment horizontal="left" vertical="center" wrapText="1"/>
      <protection/>
    </xf>
    <xf numFmtId="0" fontId="26" fillId="0" borderId="29" xfId="0" applyFont="1" applyBorder="1" applyAlignment="1" applyProtection="1">
      <alignment horizontal="left" vertical="center" wrapText="1"/>
      <protection/>
    </xf>
    <xf numFmtId="2" fontId="5" fillId="0" borderId="29" xfId="0" applyNumberFormat="1" applyFont="1" applyFill="1" applyBorder="1" applyAlignment="1" applyProtection="1">
      <alignment horizontal="center" vertical="center" wrapText="1"/>
      <protection/>
    </xf>
    <xf numFmtId="4" fontId="26" fillId="0" borderId="29" xfId="0" applyNumberFormat="1" applyFont="1" applyFill="1" applyBorder="1" applyAlignment="1" applyProtection="1">
      <alignment horizontal="right" vertical="center" wrapText="1"/>
      <protection/>
    </xf>
    <xf numFmtId="196" fontId="5" fillId="35" borderId="27" xfId="0" applyNumberFormat="1" applyFont="1" applyFill="1" applyBorder="1" applyAlignment="1" applyProtection="1">
      <alignment vertical="center" wrapText="1"/>
      <protection/>
    </xf>
    <xf numFmtId="196" fontId="26" fillId="35" borderId="27" xfId="0" applyNumberFormat="1" applyFont="1" applyFill="1" applyBorder="1" applyAlignment="1" applyProtection="1">
      <alignment horizontal="left" vertical="center" wrapText="1"/>
      <protection/>
    </xf>
    <xf numFmtId="2" fontId="5" fillId="35" borderId="27" xfId="0" applyNumberFormat="1" applyFont="1" applyFill="1" applyBorder="1" applyAlignment="1" applyProtection="1">
      <alignment horizontal="center" vertical="center" wrapText="1"/>
      <protection/>
    </xf>
    <xf numFmtId="196" fontId="5" fillId="35" borderId="27" xfId="0" applyNumberFormat="1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vertical="center" wrapText="1"/>
      <protection/>
    </xf>
    <xf numFmtId="1" fontId="5" fillId="36" borderId="10" xfId="0" applyNumberFormat="1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4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197" fontId="5" fillId="36" borderId="10" xfId="0" applyNumberFormat="1" applyFont="1" applyFill="1" applyBorder="1" applyAlignment="1" applyProtection="1">
      <alignment horizontal="right" vertical="center" wrapText="1"/>
      <protection/>
    </xf>
    <xf numFmtId="4" fontId="5" fillId="36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38" fontId="26" fillId="0" borderId="29" xfId="68" applyNumberFormat="1" applyFont="1" applyBorder="1" applyAlignment="1" applyProtection="1">
      <alignment horizontal="center" vertical="center" wrapText="1"/>
      <protection/>
    </xf>
    <xf numFmtId="38" fontId="5" fillId="0" borderId="29" xfId="68" applyNumberFormat="1" applyFont="1" applyBorder="1" applyAlignment="1" applyProtection="1">
      <alignment horizontal="center" vertical="center" wrapText="1"/>
      <protection/>
    </xf>
    <xf numFmtId="0" fontId="26" fillId="35" borderId="22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196" fontId="5" fillId="35" borderId="30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196" fontId="5" fillId="0" borderId="31" xfId="0" applyNumberFormat="1" applyFont="1" applyBorder="1" applyAlignment="1" applyProtection="1">
      <alignment horizontal="center" vertical="center"/>
      <protection/>
    </xf>
    <xf numFmtId="40" fontId="5" fillId="0" borderId="32" xfId="0" applyNumberFormat="1" applyFont="1" applyBorder="1" applyAlignment="1" applyProtection="1">
      <alignment horizontal="right" vertical="center"/>
      <protection/>
    </xf>
    <xf numFmtId="0" fontId="5" fillId="35" borderId="32" xfId="0" applyFont="1" applyFill="1" applyBorder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vertical="center" wrapText="1"/>
      <protection/>
    </xf>
    <xf numFmtId="4" fontId="26" fillId="35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33" xfId="0" applyFont="1" applyFill="1" applyBorder="1" applyAlignment="1" applyProtection="1">
      <alignment vertical="center" wrapText="1"/>
      <protection/>
    </xf>
    <xf numFmtId="197" fontId="5" fillId="36" borderId="21" xfId="0" applyNumberFormat="1" applyFont="1" applyFill="1" applyBorder="1" applyAlignment="1" applyProtection="1">
      <alignment horizontal="right" vertical="center" wrapText="1"/>
      <protection/>
    </xf>
    <xf numFmtId="4" fontId="26" fillId="33" borderId="34" xfId="0" applyNumberFormat="1" applyFont="1" applyFill="1" applyBorder="1" applyAlignment="1" applyProtection="1">
      <alignment horizontal="right" vertical="center" wrapText="1"/>
      <protection/>
    </xf>
    <xf numFmtId="4" fontId="26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35" xfId="0" applyFont="1" applyFill="1" applyBorder="1" applyAlignment="1" applyProtection="1">
      <alignment vertical="center" wrapText="1"/>
      <protection/>
    </xf>
    <xf numFmtId="38" fontId="5" fillId="0" borderId="10" xfId="68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2" fontId="5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40" fontId="5" fillId="0" borderId="21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40" fontId="5" fillId="0" borderId="36" xfId="0" applyNumberFormat="1" applyFont="1" applyBorder="1" applyAlignment="1" applyProtection="1">
      <alignment horizontal="right" vertical="center"/>
      <protection/>
    </xf>
    <xf numFmtId="0" fontId="26" fillId="0" borderId="37" xfId="0" applyFont="1" applyBorder="1" applyAlignment="1" applyProtection="1">
      <alignment horizontal="center" vertical="center" wrapText="1"/>
      <protection/>
    </xf>
    <xf numFmtId="0" fontId="5" fillId="0" borderId="38" xfId="0" applyNumberFormat="1" applyFont="1" applyBorder="1" applyAlignment="1" applyProtection="1">
      <alignment horizontal="left" vertical="center" wrapText="1"/>
      <protection hidden="1"/>
    </xf>
    <xf numFmtId="0" fontId="5" fillId="36" borderId="38" xfId="0" applyFont="1" applyFill="1" applyBorder="1" applyAlignment="1" applyProtection="1">
      <alignment horizontal="left" vertical="center" wrapText="1"/>
      <protection hidden="1"/>
    </xf>
    <xf numFmtId="2" fontId="5" fillId="36" borderId="3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8" xfId="0" applyFont="1" applyFill="1" applyBorder="1" applyAlignment="1" applyProtection="1">
      <alignment horizontal="center" vertical="center" wrapText="1"/>
      <protection hidden="1"/>
    </xf>
    <xf numFmtId="4" fontId="5" fillId="36" borderId="39" xfId="0" applyNumberFormat="1" applyFont="1" applyFill="1" applyBorder="1" applyAlignment="1" applyProtection="1">
      <alignment horizontal="right" vertical="center" wrapText="1"/>
      <protection locked="0"/>
    </xf>
    <xf numFmtId="40" fontId="5" fillId="0" borderId="40" xfId="0" applyNumberFormat="1" applyFont="1" applyBorder="1" applyAlignment="1" applyProtection="1">
      <alignment horizontal="right" vertical="center"/>
      <protection/>
    </xf>
    <xf numFmtId="4" fontId="5" fillId="0" borderId="39" xfId="0" applyNumberFormat="1" applyFont="1" applyFill="1" applyBorder="1" applyAlignment="1" applyProtection="1">
      <alignment horizontal="right" vertical="center" wrapText="1"/>
      <protection/>
    </xf>
    <xf numFmtId="4" fontId="5" fillId="0" borderId="38" xfId="0" applyNumberFormat="1" applyFont="1" applyFill="1" applyBorder="1" applyAlignment="1" applyProtection="1">
      <alignment horizontal="right" vertical="center" wrapText="1"/>
      <protection/>
    </xf>
    <xf numFmtId="0" fontId="26" fillId="0" borderId="41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justify" vertical="center" wrapText="1"/>
      <protection hidden="1"/>
    </xf>
    <xf numFmtId="2" fontId="5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" fontId="5" fillId="36" borderId="39" xfId="0" applyNumberFormat="1" applyFont="1" applyFill="1" applyBorder="1" applyAlignment="1" applyProtection="1" quotePrefix="1">
      <alignment horizontal="right" vertical="center" wrapText="1"/>
      <protection locked="0"/>
    </xf>
    <xf numFmtId="4" fontId="5" fillId="36" borderId="38" xfId="0" applyNumberFormat="1" applyFont="1" applyFill="1" applyBorder="1" applyAlignment="1" applyProtection="1">
      <alignment horizontal="right" vertical="center" wrapText="1"/>
      <protection locked="0"/>
    </xf>
    <xf numFmtId="197" fontId="5" fillId="36" borderId="40" xfId="0" applyNumberFormat="1" applyFont="1" applyFill="1" applyBorder="1" applyAlignment="1" applyProtection="1">
      <alignment horizontal="right" vertical="center" wrapText="1"/>
      <protection hidden="1"/>
    </xf>
    <xf numFmtId="197" fontId="5" fillId="36" borderId="11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42" xfId="0" applyFont="1" applyBorder="1" applyAlignment="1" applyProtection="1">
      <alignment horizontal="center" vertical="center" wrapText="1"/>
      <protection/>
    </xf>
    <xf numFmtId="1" fontId="5" fillId="36" borderId="38" xfId="0" applyNumberFormat="1" applyFont="1" applyFill="1" applyBorder="1" applyAlignment="1" applyProtection="1">
      <alignment horizontal="left" vertical="center" wrapText="1"/>
      <protection/>
    </xf>
    <xf numFmtId="197" fontId="5" fillId="36" borderId="11" xfId="0" applyNumberFormat="1" applyFont="1" applyFill="1" applyBorder="1" applyAlignment="1" applyProtection="1">
      <alignment horizontal="right" vertical="center" wrapText="1"/>
      <protection/>
    </xf>
    <xf numFmtId="4" fontId="55" fillId="0" borderId="43" xfId="0" applyNumberFormat="1" applyFont="1" applyFill="1" applyBorder="1" applyAlignment="1" applyProtection="1">
      <alignment horizontal="right" vertical="center" wrapText="1"/>
      <protection/>
    </xf>
    <xf numFmtId="4" fontId="55" fillId="0" borderId="29" xfId="0" applyNumberFormat="1" applyFont="1" applyFill="1" applyBorder="1" applyAlignment="1" applyProtection="1">
      <alignment horizontal="right" vertical="center" wrapText="1"/>
      <protection/>
    </xf>
    <xf numFmtId="1" fontId="5" fillId="36" borderId="10" xfId="0" applyNumberFormat="1" applyFont="1" applyFill="1" applyBorder="1" applyAlignment="1" applyProtection="1">
      <alignment horizontal="left" vertical="center" wrapText="1"/>
      <protection/>
    </xf>
    <xf numFmtId="4" fontId="5" fillId="36" borderId="10" xfId="0" applyNumberFormat="1" applyFont="1" applyFill="1" applyBorder="1" applyAlignment="1" applyProtection="1">
      <alignment horizontal="center" vertical="center" wrapText="1"/>
      <protection hidden="1"/>
    </xf>
    <xf numFmtId="4" fontId="5" fillId="36" borderId="11" xfId="0" applyNumberFormat="1" applyFont="1" applyFill="1" applyBorder="1" applyAlignment="1" applyProtection="1">
      <alignment horizontal="right" vertical="center" wrapText="1"/>
      <protection hidden="1"/>
    </xf>
    <xf numFmtId="4" fontId="5" fillId="36" borderId="15" xfId="0" applyNumberFormat="1" applyFont="1" applyFill="1" applyBorder="1" applyAlignment="1" applyProtection="1">
      <alignment horizontal="right" vertical="center" wrapText="1"/>
      <protection/>
    </xf>
    <xf numFmtId="196" fontId="26" fillId="35" borderId="44" xfId="0" applyNumberFormat="1" applyFont="1" applyFill="1" applyBorder="1" applyAlignment="1" applyProtection="1">
      <alignment horizontal="center" vertical="center" wrapText="1"/>
      <protection/>
    </xf>
    <xf numFmtId="204" fontId="5" fillId="35" borderId="45" xfId="0" applyNumberFormat="1" applyFont="1" applyFill="1" applyBorder="1" applyAlignment="1" applyProtection="1">
      <alignment horizontal="left" vertical="center"/>
      <protection hidden="1"/>
    </xf>
    <xf numFmtId="0" fontId="26" fillId="35" borderId="45" xfId="52" applyFont="1" applyFill="1" applyBorder="1" applyAlignment="1" applyProtection="1">
      <alignment horizontal="left" vertical="center" wrapText="1"/>
      <protection hidden="1"/>
    </xf>
    <xf numFmtId="4" fontId="5" fillId="35" borderId="45" xfId="68" applyNumberFormat="1" applyFont="1" applyFill="1" applyBorder="1" applyAlignment="1" applyProtection="1">
      <alignment horizontal="center" vertical="center"/>
      <protection hidden="1"/>
    </xf>
    <xf numFmtId="40" fontId="26" fillId="35" borderId="45" xfId="68" applyNumberFormat="1" applyFont="1" applyFill="1" applyBorder="1" applyAlignment="1" applyProtection="1">
      <alignment horizontal="center" vertical="center"/>
      <protection hidden="1"/>
    </xf>
    <xf numFmtId="4" fontId="26" fillId="35" borderId="45" xfId="0" applyNumberFormat="1" applyFont="1" applyFill="1" applyBorder="1" applyAlignment="1" applyProtection="1">
      <alignment horizontal="right" vertical="center"/>
      <protection/>
    </xf>
    <xf numFmtId="4" fontId="26" fillId="35" borderId="46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40" fontId="55" fillId="0" borderId="33" xfId="0" applyNumberFormat="1" applyFont="1" applyBorder="1" applyAlignment="1" applyProtection="1">
      <alignment horizontal="right" vertical="center"/>
      <protection/>
    </xf>
    <xf numFmtId="40" fontId="5" fillId="36" borderId="21" xfId="0" applyNumberFormat="1" applyFont="1" applyFill="1" applyBorder="1" applyAlignment="1" applyProtection="1">
      <alignment horizontal="right" vertical="center"/>
      <protection/>
    </xf>
    <xf numFmtId="0" fontId="56" fillId="0" borderId="23" xfId="0" applyFont="1" applyBorder="1" applyAlignment="1" applyProtection="1">
      <alignment horizontal="center" vertical="center" wrapText="1"/>
      <protection hidden="1"/>
    </xf>
    <xf numFmtId="4" fontId="26" fillId="33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left"/>
      <protection hidden="1"/>
    </xf>
    <xf numFmtId="0" fontId="54" fillId="0" borderId="0" xfId="0" applyFont="1" applyAlignment="1" applyProtection="1">
      <alignment wrapText="1"/>
      <protection hidden="1"/>
    </xf>
    <xf numFmtId="3" fontId="5" fillId="0" borderId="0" xfId="0" applyNumberFormat="1" applyFont="1" applyAlignment="1" applyProtection="1">
      <alignment/>
      <protection hidden="1"/>
    </xf>
    <xf numFmtId="0" fontId="26" fillId="34" borderId="13" xfId="0" applyFont="1" applyFill="1" applyBorder="1" applyAlignment="1" applyProtection="1">
      <alignment horizontal="left" vertical="center" wrapText="1"/>
      <protection hidden="1"/>
    </xf>
    <xf numFmtId="0" fontId="26" fillId="34" borderId="14" xfId="0" applyFont="1" applyFill="1" applyBorder="1" applyAlignment="1" applyProtection="1">
      <alignment horizontal="left" vertical="center" wrapText="1"/>
      <protection hidden="1"/>
    </xf>
    <xf numFmtId="0" fontId="26" fillId="34" borderId="48" xfId="0" applyFont="1" applyFill="1" applyBorder="1" applyAlignment="1" applyProtection="1">
      <alignment horizontal="left" vertical="center" wrapText="1"/>
      <protection hidden="1"/>
    </xf>
    <xf numFmtId="0" fontId="26" fillId="35" borderId="49" xfId="0" applyFont="1" applyFill="1" applyBorder="1" applyAlignment="1" applyProtection="1">
      <alignment horizontal="left" vertical="center" wrapText="1"/>
      <protection/>
    </xf>
    <xf numFmtId="0" fontId="26" fillId="35" borderId="14" xfId="0" applyFont="1" applyFill="1" applyBorder="1" applyAlignment="1" applyProtection="1">
      <alignment horizontal="left" vertical="center" wrapText="1"/>
      <protection/>
    </xf>
    <xf numFmtId="0" fontId="26" fillId="35" borderId="48" xfId="0" applyFont="1" applyFill="1" applyBorder="1" applyAlignment="1" applyProtection="1">
      <alignment horizontal="left" vertical="center" wrapText="1"/>
      <protection/>
    </xf>
    <xf numFmtId="0" fontId="26" fillId="33" borderId="13" xfId="0" applyFont="1" applyFill="1" applyBorder="1" applyAlignment="1" applyProtection="1">
      <alignment horizontal="right"/>
      <protection/>
    </xf>
    <xf numFmtId="0" fontId="26" fillId="33" borderId="14" xfId="0" applyFont="1" applyFill="1" applyBorder="1" applyAlignment="1" applyProtection="1">
      <alignment horizontal="right"/>
      <protection/>
    </xf>
    <xf numFmtId="0" fontId="26" fillId="33" borderId="50" xfId="0" applyFont="1" applyFill="1" applyBorder="1" applyAlignment="1" applyProtection="1">
      <alignment horizontal="right"/>
      <protection/>
    </xf>
    <xf numFmtId="0" fontId="26" fillId="33" borderId="51" xfId="0" applyFont="1" applyFill="1" applyBorder="1" applyAlignment="1" applyProtection="1">
      <alignment horizontal="center" vertical="center" wrapText="1"/>
      <protection/>
    </xf>
    <xf numFmtId="0" fontId="26" fillId="33" borderId="47" xfId="0" applyFont="1" applyFill="1" applyBorder="1" applyAlignment="1" applyProtection="1">
      <alignment horizontal="center" vertical="center" wrapText="1"/>
      <protection/>
    </xf>
    <xf numFmtId="4" fontId="26" fillId="33" borderId="13" xfId="0" applyNumberFormat="1" applyFont="1" applyFill="1" applyBorder="1" applyAlignment="1" applyProtection="1">
      <alignment horizontal="center" vertical="center" wrapText="1"/>
      <protection/>
    </xf>
    <xf numFmtId="4" fontId="26" fillId="33" borderId="50" xfId="0" applyNumberFormat="1" applyFont="1" applyFill="1" applyBorder="1" applyAlignment="1" applyProtection="1">
      <alignment horizontal="center" vertical="center" wrapText="1"/>
      <protection/>
    </xf>
    <xf numFmtId="0" fontId="26" fillId="0" borderId="52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4" fontId="26" fillId="33" borderId="53" xfId="0" applyNumberFormat="1" applyFont="1" applyFill="1" applyBorder="1" applyAlignment="1" applyProtection="1">
      <alignment horizontal="center" vertical="center" wrapText="1"/>
      <protection/>
    </xf>
    <xf numFmtId="4" fontId="26" fillId="33" borderId="54" xfId="0" applyNumberFormat="1" applyFont="1" applyFill="1" applyBorder="1" applyAlignment="1" applyProtection="1">
      <alignment horizontal="center" vertical="center" wrapText="1"/>
      <protection/>
    </xf>
    <xf numFmtId="0" fontId="26" fillId="36" borderId="13" xfId="0" applyFont="1" applyFill="1" applyBorder="1" applyAlignment="1" applyProtection="1">
      <alignment horizontal="left" vertical="top" wrapText="1"/>
      <protection/>
    </xf>
    <xf numFmtId="0" fontId="26" fillId="36" borderId="14" xfId="0" applyFont="1" applyFill="1" applyBorder="1" applyAlignment="1" applyProtection="1">
      <alignment horizontal="left" vertical="top" wrapText="1"/>
      <protection/>
    </xf>
    <xf numFmtId="0" fontId="26" fillId="36" borderId="48" xfId="0" applyFont="1" applyFill="1" applyBorder="1" applyAlignment="1" applyProtection="1">
      <alignment horizontal="left" vertical="top" wrapText="1"/>
      <protection/>
    </xf>
    <xf numFmtId="0" fontId="26" fillId="33" borderId="20" xfId="0" applyFont="1" applyFill="1" applyBorder="1" applyAlignment="1">
      <alignment horizontal="left" vertical="center" wrapText="1"/>
    </xf>
    <xf numFmtId="0" fontId="26" fillId="33" borderId="13" xfId="0" applyFont="1" applyFill="1" applyBorder="1" applyAlignment="1">
      <alignment horizontal="left" vertical="center" wrapText="1"/>
    </xf>
    <xf numFmtId="10" fontId="26" fillId="0" borderId="46" xfId="0" applyNumberFormat="1" applyFont="1" applyBorder="1" applyAlignment="1" applyProtection="1">
      <alignment horizontal="center" vertical="center" wrapText="1"/>
      <protection/>
    </xf>
    <xf numFmtId="10" fontId="26" fillId="0" borderId="55" xfId="0" applyNumberFormat="1" applyFont="1" applyBorder="1" applyAlignment="1" applyProtection="1">
      <alignment horizontal="center" vertical="center" wrapText="1"/>
      <protection/>
    </xf>
    <xf numFmtId="4" fontId="26" fillId="33" borderId="51" xfId="0" applyNumberFormat="1" applyFont="1" applyFill="1" applyBorder="1" applyAlignment="1" applyProtection="1">
      <alignment horizontal="center" vertical="center" wrapText="1"/>
      <protection/>
    </xf>
    <xf numFmtId="4" fontId="26" fillId="33" borderId="47" xfId="0" applyNumberFormat="1" applyFont="1" applyFill="1" applyBorder="1" applyAlignment="1" applyProtection="1">
      <alignment horizontal="center" vertical="center" wrapText="1"/>
      <protection/>
    </xf>
    <xf numFmtId="0" fontId="25" fillId="37" borderId="56" xfId="0" applyFont="1" applyFill="1" applyBorder="1" applyAlignment="1">
      <alignment horizontal="center" vertical="center" wrapText="1"/>
    </xf>
    <xf numFmtId="0" fontId="25" fillId="37" borderId="14" xfId="0" applyFont="1" applyFill="1" applyBorder="1" applyAlignment="1">
      <alignment horizontal="center" vertical="center" wrapText="1"/>
    </xf>
    <xf numFmtId="0" fontId="25" fillId="37" borderId="48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left" vertical="center" wrapText="1"/>
    </xf>
    <xf numFmtId="2" fontId="26" fillId="33" borderId="51" xfId="0" applyNumberFormat="1" applyFont="1" applyFill="1" applyBorder="1" applyAlignment="1" applyProtection="1">
      <alignment horizontal="center" vertical="center" wrapText="1"/>
      <protection/>
    </xf>
    <xf numFmtId="2" fontId="26" fillId="33" borderId="47" xfId="0" applyNumberFormat="1" applyFont="1" applyFill="1" applyBorder="1" applyAlignment="1" applyProtection="1">
      <alignment horizontal="center" vertical="center" wrapText="1"/>
      <protection/>
    </xf>
    <xf numFmtId="0" fontId="32" fillId="0" borderId="57" xfId="0" applyFont="1" applyFill="1" applyBorder="1" applyAlignment="1" applyProtection="1">
      <alignment horizontal="center" vertical="center" wrapText="1"/>
      <protection/>
    </xf>
    <xf numFmtId="0" fontId="32" fillId="0" borderId="58" xfId="0" applyFont="1" applyFill="1" applyBorder="1" applyAlignment="1" applyProtection="1">
      <alignment horizontal="center" vertical="center" wrapText="1"/>
      <protection/>
    </xf>
    <xf numFmtId="0" fontId="32" fillId="0" borderId="5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58" xfId="0" applyFont="1" applyBorder="1" applyAlignment="1" applyProtection="1">
      <alignment horizontal="center" vertical="center" wrapText="1"/>
      <protection/>
    </xf>
    <xf numFmtId="0" fontId="32" fillId="0" borderId="59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17" xfId="0" applyFont="1" applyBorder="1" applyAlignment="1" applyProtection="1">
      <alignment horizontal="center" vertical="center" wrapText="1"/>
      <protection/>
    </xf>
    <xf numFmtId="0" fontId="33" fillId="35" borderId="60" xfId="0" applyFont="1" applyFill="1" applyBorder="1" applyAlignment="1" applyProtection="1">
      <alignment horizontal="center" vertical="center" wrapText="1"/>
      <protection/>
    </xf>
    <xf numFmtId="0" fontId="33" fillId="35" borderId="27" xfId="0" applyFont="1" applyFill="1" applyBorder="1" applyAlignment="1" applyProtection="1">
      <alignment horizontal="center" vertical="center" wrapText="1"/>
      <protection/>
    </xf>
    <xf numFmtId="0" fontId="33" fillId="35" borderId="61" xfId="0" applyFont="1" applyFill="1" applyBorder="1" applyAlignment="1" applyProtection="1">
      <alignment horizontal="center" vertical="center" wrapText="1"/>
      <protection/>
    </xf>
    <xf numFmtId="0" fontId="33" fillId="35" borderId="45" xfId="0" applyFont="1" applyFill="1" applyBorder="1" applyAlignment="1" applyProtection="1">
      <alignment horizontal="center" vertical="center" wrapText="1"/>
      <protection/>
    </xf>
    <xf numFmtId="0" fontId="33" fillId="35" borderId="62" xfId="0" applyFont="1" applyFill="1" applyBorder="1" applyAlignment="1" applyProtection="1">
      <alignment horizontal="center" vertical="center" wrapText="1"/>
      <protection/>
    </xf>
    <xf numFmtId="0" fontId="33" fillId="35" borderId="63" xfId="0" applyFont="1" applyFill="1" applyBorder="1" applyAlignment="1" applyProtection="1">
      <alignment horizontal="center" vertical="center" wrapText="1"/>
      <protection/>
    </xf>
    <xf numFmtId="0" fontId="26" fillId="33" borderId="44" xfId="0" applyFont="1" applyFill="1" applyBorder="1" applyAlignment="1" applyProtection="1">
      <alignment horizontal="center" vertical="center" wrapText="1"/>
      <protection/>
    </xf>
    <xf numFmtId="0" fontId="26" fillId="33" borderId="64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 locked="0"/>
    </xf>
    <xf numFmtId="0" fontId="25" fillId="0" borderId="50" xfId="0" applyFont="1" applyFill="1" applyBorder="1" applyAlignment="1" applyProtection="1">
      <alignment horizontal="left" vertical="center" wrapText="1"/>
      <protection locked="0"/>
    </xf>
    <xf numFmtId="0" fontId="25" fillId="0" borderId="48" xfId="0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4" fontId="5" fillId="36" borderId="39" xfId="0" applyNumberFormat="1" applyFont="1" applyFill="1" applyBorder="1" applyAlignment="1" applyProtection="1">
      <alignment horizontal="right" vertical="center" wrapText="1"/>
      <protection hidden="1"/>
    </xf>
    <xf numFmtId="4" fontId="5" fillId="36" borderId="10" xfId="0" applyNumberFormat="1" applyFont="1" applyFill="1" applyBorder="1" applyAlignment="1" applyProtection="1">
      <alignment horizontal="right" vertical="center" wrapText="1"/>
      <protection hidden="1"/>
    </xf>
    <xf numFmtId="196" fontId="5" fillId="0" borderId="31" xfId="0" applyNumberFormat="1" applyFont="1" applyBorder="1" applyAlignment="1" applyProtection="1">
      <alignment horizontal="center" vertical="center"/>
      <protection hidden="1"/>
    </xf>
    <xf numFmtId="1" fontId="5" fillId="36" borderId="10" xfId="0" applyNumberFormat="1" applyFont="1" applyFill="1" applyBorder="1" applyAlignment="1" applyProtection="1">
      <alignment horizontal="center" vertical="center" wrapText="1"/>
      <protection hidden="1"/>
    </xf>
    <xf numFmtId="4" fontId="5" fillId="36" borderId="29" xfId="0" applyNumberFormat="1" applyFont="1" applyFill="1" applyBorder="1" applyAlignment="1" applyProtection="1">
      <alignment horizontal="justify" vertical="center" wrapText="1"/>
      <protection hidden="1"/>
    </xf>
    <xf numFmtId="1" fontId="5" fillId="36" borderId="10" xfId="0" applyNumberFormat="1" applyFont="1" applyFill="1" applyBorder="1" applyAlignment="1" applyProtection="1">
      <alignment horizontal="center" vertical="center"/>
      <protection hidden="1"/>
    </xf>
    <xf numFmtId="4" fontId="5" fillId="36" borderId="29" xfId="0" applyNumberFormat="1" applyFont="1" applyFill="1" applyBorder="1" applyAlignment="1" applyProtection="1">
      <alignment horizontal="right" vertical="center"/>
      <protection hidden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3" xfId="54"/>
    <cellStyle name="Normal 5 2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  <cellStyle name="Vírgula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116"/>
  <sheetViews>
    <sheetView tabSelected="1" zoomScalePageLayoutView="0" workbookViewId="0" topLeftCell="A1">
      <selection activeCell="F114" sqref="F114:G114"/>
    </sheetView>
  </sheetViews>
  <sheetFormatPr defaultColWidth="11.421875" defaultRowHeight="12.75"/>
  <cols>
    <col min="1" max="1" width="5.00390625" style="6" bestFit="1" customWidth="1"/>
    <col min="2" max="2" width="7.28125" style="6" bestFit="1" customWidth="1"/>
    <col min="3" max="3" width="75.7109375" style="4" customWidth="1"/>
    <col min="4" max="4" width="7.421875" style="7" bestFit="1" customWidth="1"/>
    <col min="5" max="5" width="5.8515625" style="8" bestFit="1" customWidth="1"/>
    <col min="6" max="6" width="9.8515625" style="3" bestFit="1" customWidth="1"/>
    <col min="7" max="7" width="13.00390625" style="3" bestFit="1" customWidth="1"/>
    <col min="8" max="8" width="11.8515625" style="3" bestFit="1" customWidth="1"/>
    <col min="9" max="9" width="9.8515625" style="3" bestFit="1" customWidth="1"/>
    <col min="10" max="10" width="13.00390625" style="3" bestFit="1" customWidth="1"/>
    <col min="11" max="11" width="11.8515625" style="3" bestFit="1" customWidth="1"/>
    <col min="12" max="211" width="11.421875" style="2" customWidth="1"/>
    <col min="212" max="212" width="56.28125" style="2" customWidth="1"/>
    <col min="213" max="16384" width="11.421875" style="2" customWidth="1"/>
  </cols>
  <sheetData>
    <row r="1" spans="1:11" s="1" customFormat="1" ht="12.75">
      <c r="A1" s="175" t="s">
        <v>0</v>
      </c>
      <c r="B1" s="176"/>
      <c r="C1" s="176"/>
      <c r="D1" s="176"/>
      <c r="E1" s="176"/>
      <c r="F1" s="176"/>
      <c r="G1" s="176"/>
      <c r="H1" s="176"/>
      <c r="I1" s="179" t="s">
        <v>14</v>
      </c>
      <c r="J1" s="179"/>
      <c r="K1" s="180"/>
    </row>
    <row r="2" spans="1:11" s="1" customFormat="1" ht="12.75">
      <c r="A2" s="177"/>
      <c r="B2" s="178"/>
      <c r="C2" s="178"/>
      <c r="D2" s="178"/>
      <c r="E2" s="178"/>
      <c r="F2" s="178"/>
      <c r="G2" s="178"/>
      <c r="H2" s="178"/>
      <c r="I2" s="181"/>
      <c r="J2" s="181"/>
      <c r="K2" s="182"/>
    </row>
    <row r="3" spans="1:11" ht="12.75">
      <c r="A3" s="156" t="s">
        <v>196</v>
      </c>
      <c r="B3" s="157"/>
      <c r="C3" s="157"/>
      <c r="D3" s="157"/>
      <c r="E3" s="157"/>
      <c r="F3" s="157"/>
      <c r="G3" s="157"/>
      <c r="H3" s="157"/>
      <c r="I3" s="24"/>
      <c r="J3" s="24"/>
      <c r="K3" s="25"/>
    </row>
    <row r="4" spans="1:11" ht="12.75">
      <c r="A4" s="156" t="s">
        <v>43</v>
      </c>
      <c r="B4" s="157"/>
      <c r="C4" s="157"/>
      <c r="D4" s="157"/>
      <c r="E4" s="157"/>
      <c r="F4" s="157"/>
      <c r="G4" s="157"/>
      <c r="H4" s="157"/>
      <c r="I4" s="183" t="s">
        <v>13</v>
      </c>
      <c r="J4" s="184"/>
      <c r="K4" s="26">
        <v>0.25</v>
      </c>
    </row>
    <row r="5" spans="1:11" ht="12.75">
      <c r="A5" s="156" t="s">
        <v>100</v>
      </c>
      <c r="B5" s="157"/>
      <c r="C5" s="157"/>
      <c r="D5" s="157"/>
      <c r="E5" s="157"/>
      <c r="F5" s="157"/>
      <c r="G5" s="157"/>
      <c r="H5" s="157"/>
      <c r="I5" s="27"/>
      <c r="J5" s="24"/>
      <c r="K5" s="28"/>
    </row>
    <row r="6" spans="1:11" ht="12.75" customHeight="1">
      <c r="A6" s="156" t="s">
        <v>96</v>
      </c>
      <c r="B6" s="157"/>
      <c r="C6" s="157"/>
      <c r="D6" s="157"/>
      <c r="E6" s="157"/>
      <c r="F6" s="157"/>
      <c r="G6" s="157"/>
      <c r="H6" s="157"/>
      <c r="I6" s="185" t="s">
        <v>37</v>
      </c>
      <c r="J6" s="186"/>
      <c r="K6" s="165">
        <v>1.1266</v>
      </c>
    </row>
    <row r="7" spans="1:11" ht="24.75" customHeight="1">
      <c r="A7" s="156" t="s">
        <v>41</v>
      </c>
      <c r="B7" s="157"/>
      <c r="C7" s="157"/>
      <c r="D7" s="157"/>
      <c r="E7" s="157"/>
      <c r="F7" s="157"/>
      <c r="G7" s="157"/>
      <c r="H7" s="157"/>
      <c r="I7" s="187"/>
      <c r="J7" s="188"/>
      <c r="K7" s="166"/>
    </row>
    <row r="8" spans="1:11" ht="12.75">
      <c r="A8" s="29"/>
      <c r="B8" s="19"/>
      <c r="C8" s="19"/>
      <c r="D8" s="19"/>
      <c r="E8" s="19"/>
      <c r="F8" s="19"/>
      <c r="G8" s="19"/>
      <c r="H8" s="19"/>
      <c r="I8" s="24"/>
      <c r="J8" s="24"/>
      <c r="K8" s="25"/>
    </row>
    <row r="9" spans="1:220" s="5" customFormat="1" ht="15">
      <c r="A9" s="169" t="s">
        <v>15</v>
      </c>
      <c r="B9" s="170"/>
      <c r="C9" s="170"/>
      <c r="D9" s="170"/>
      <c r="E9" s="170"/>
      <c r="F9" s="170"/>
      <c r="G9" s="170"/>
      <c r="H9" s="170"/>
      <c r="I9" s="170"/>
      <c r="J9" s="170"/>
      <c r="K9" s="17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</row>
    <row r="10" spans="1:220" s="5" customFormat="1" ht="15">
      <c r="A10" s="163" t="s">
        <v>16</v>
      </c>
      <c r="B10" s="172"/>
      <c r="C10" s="191"/>
      <c r="D10" s="192"/>
      <c r="E10" s="192"/>
      <c r="F10" s="193"/>
      <c r="G10" s="20" t="s">
        <v>17</v>
      </c>
      <c r="H10" s="191"/>
      <c r="I10" s="192"/>
      <c r="J10" s="192"/>
      <c r="K10" s="194"/>
      <c r="L10" s="9"/>
      <c r="M10" s="9"/>
      <c r="N10" s="9"/>
      <c r="O10" s="10"/>
      <c r="P10" s="9"/>
      <c r="Q10" s="9"/>
      <c r="R10" s="9"/>
      <c r="S10" s="9"/>
      <c r="T10" s="9"/>
      <c r="U10" s="9"/>
      <c r="V10" s="9"/>
      <c r="W10" s="10"/>
      <c r="X10" s="9"/>
      <c r="Y10" s="9"/>
      <c r="Z10" s="9"/>
      <c r="AA10" s="9"/>
      <c r="AB10" s="9"/>
      <c r="AC10" s="9"/>
      <c r="AD10" s="9"/>
      <c r="AE10" s="10"/>
      <c r="AF10" s="9"/>
      <c r="AG10" s="9"/>
      <c r="AH10" s="9"/>
      <c r="AI10" s="9"/>
      <c r="AJ10" s="9"/>
      <c r="AK10" s="9"/>
      <c r="AL10" s="9"/>
      <c r="AM10" s="10"/>
      <c r="AN10" s="9"/>
      <c r="AO10" s="9"/>
      <c r="AP10" s="9"/>
      <c r="AQ10" s="9"/>
      <c r="AR10" s="9"/>
      <c r="AS10" s="9"/>
      <c r="AT10" s="9"/>
      <c r="AU10" s="10"/>
      <c r="AV10" s="9"/>
      <c r="AW10" s="9"/>
      <c r="AX10" s="9"/>
      <c r="AY10" s="9"/>
      <c r="AZ10" s="9"/>
      <c r="BA10" s="9"/>
      <c r="BB10" s="9"/>
      <c r="BC10" s="10"/>
      <c r="BD10" s="9"/>
      <c r="BE10" s="9"/>
      <c r="BF10" s="9"/>
      <c r="BG10" s="9"/>
      <c r="BH10" s="9"/>
      <c r="BI10" s="9"/>
      <c r="BJ10" s="9"/>
      <c r="BK10" s="10"/>
      <c r="BL10" s="9"/>
      <c r="BM10" s="9"/>
      <c r="BN10" s="9"/>
      <c r="BO10" s="9"/>
      <c r="BP10" s="9"/>
      <c r="BQ10" s="9"/>
      <c r="BR10" s="9"/>
      <c r="BS10" s="10"/>
      <c r="BT10" s="9"/>
      <c r="BU10" s="9"/>
      <c r="BV10" s="9"/>
      <c r="BW10" s="9"/>
      <c r="BX10" s="9"/>
      <c r="BY10" s="9"/>
      <c r="BZ10" s="9"/>
      <c r="CA10" s="10"/>
      <c r="CB10" s="9"/>
      <c r="CC10" s="9"/>
      <c r="CD10" s="9"/>
      <c r="CE10" s="9"/>
      <c r="CF10" s="9"/>
      <c r="CG10" s="9"/>
      <c r="CH10" s="9"/>
      <c r="CI10" s="10"/>
      <c r="CJ10" s="9"/>
      <c r="CK10" s="9"/>
      <c r="CL10" s="9"/>
      <c r="CM10" s="9"/>
      <c r="CN10" s="9"/>
      <c r="CO10" s="9"/>
      <c r="CP10" s="9"/>
      <c r="CQ10" s="10"/>
      <c r="CR10" s="9"/>
      <c r="CS10" s="9"/>
      <c r="CT10" s="9"/>
      <c r="CU10" s="9"/>
      <c r="CV10" s="9"/>
      <c r="CW10" s="9"/>
      <c r="CX10" s="9"/>
      <c r="CY10" s="10"/>
      <c r="CZ10" s="9"/>
      <c r="DA10" s="9"/>
      <c r="DB10" s="9"/>
      <c r="DC10" s="9"/>
      <c r="DD10" s="9"/>
      <c r="DE10" s="9"/>
      <c r="DF10" s="9"/>
      <c r="DG10" s="10"/>
      <c r="DH10" s="9"/>
      <c r="DI10" s="9"/>
      <c r="DJ10" s="9"/>
      <c r="DK10" s="9"/>
      <c r="DL10" s="9"/>
      <c r="DM10" s="9"/>
      <c r="DN10" s="9"/>
      <c r="DO10" s="10"/>
      <c r="DP10" s="9"/>
      <c r="DQ10" s="9"/>
      <c r="DR10" s="9"/>
      <c r="DS10" s="9"/>
      <c r="DT10" s="9"/>
      <c r="DU10" s="9"/>
      <c r="DV10" s="9"/>
      <c r="DW10" s="10"/>
      <c r="DX10" s="9"/>
      <c r="DY10" s="9"/>
      <c r="DZ10" s="9"/>
      <c r="EA10" s="9"/>
      <c r="EB10" s="9"/>
      <c r="EC10" s="9"/>
      <c r="ED10" s="9"/>
      <c r="EE10" s="10"/>
      <c r="EF10" s="9"/>
      <c r="EG10" s="9"/>
      <c r="EH10" s="9"/>
      <c r="EI10" s="9"/>
      <c r="EJ10" s="9"/>
      <c r="EK10" s="9"/>
      <c r="EL10" s="9"/>
      <c r="EM10" s="10"/>
      <c r="EN10" s="9"/>
      <c r="EO10" s="9"/>
      <c r="EP10" s="9"/>
      <c r="EQ10" s="9"/>
      <c r="ER10" s="9"/>
      <c r="ES10" s="9"/>
      <c r="ET10" s="9"/>
      <c r="EU10" s="10"/>
      <c r="EV10" s="9"/>
      <c r="EW10" s="9"/>
      <c r="EX10" s="9"/>
      <c r="EY10" s="9"/>
      <c r="EZ10" s="9"/>
      <c r="FA10" s="9"/>
      <c r="FB10" s="9"/>
      <c r="FC10" s="10"/>
      <c r="FD10" s="9"/>
      <c r="FE10" s="9"/>
      <c r="FF10" s="9"/>
      <c r="FG10" s="9"/>
      <c r="FH10" s="9"/>
      <c r="FI10" s="9"/>
      <c r="FJ10" s="9"/>
      <c r="FK10" s="10"/>
      <c r="FL10" s="9"/>
      <c r="FM10" s="9"/>
      <c r="FN10" s="9"/>
      <c r="FO10" s="9"/>
      <c r="FP10" s="9"/>
      <c r="FQ10" s="9"/>
      <c r="FR10" s="9"/>
      <c r="FS10" s="10"/>
      <c r="FT10" s="9"/>
      <c r="FU10" s="9"/>
      <c r="FV10" s="9"/>
      <c r="FW10" s="9"/>
      <c r="FX10" s="9"/>
      <c r="FY10" s="9"/>
      <c r="FZ10" s="9"/>
      <c r="GA10" s="10"/>
      <c r="GB10" s="9"/>
      <c r="GC10" s="9"/>
      <c r="GD10" s="9"/>
      <c r="GE10" s="9"/>
      <c r="GF10" s="9"/>
      <c r="GG10" s="9"/>
      <c r="GH10" s="9"/>
      <c r="GI10" s="10"/>
      <c r="GJ10" s="9"/>
      <c r="GK10" s="9"/>
      <c r="GL10" s="9"/>
      <c r="GM10" s="9"/>
      <c r="GN10" s="9"/>
      <c r="GO10" s="9"/>
      <c r="GP10" s="9"/>
      <c r="GQ10" s="10"/>
      <c r="GR10" s="9"/>
      <c r="GS10" s="9"/>
      <c r="GT10" s="9"/>
      <c r="GU10" s="9"/>
      <c r="GV10" s="9"/>
      <c r="GW10" s="9"/>
      <c r="GX10" s="9"/>
      <c r="GY10" s="10"/>
      <c r="GZ10" s="9"/>
      <c r="HA10" s="9"/>
      <c r="HB10" s="9"/>
      <c r="HC10" s="9"/>
      <c r="HD10" s="9"/>
      <c r="HE10" s="9"/>
      <c r="HF10" s="9"/>
      <c r="HG10" s="10"/>
      <c r="HH10" s="9"/>
      <c r="HI10" s="9"/>
      <c r="HJ10" s="9"/>
      <c r="HK10" s="9"/>
      <c r="HL10" s="9"/>
    </row>
    <row r="11" spans="1:220" s="5" customFormat="1" ht="15">
      <c r="A11" s="163" t="s">
        <v>19</v>
      </c>
      <c r="B11" s="164"/>
      <c r="C11" s="191"/>
      <c r="D11" s="192"/>
      <c r="E11" s="192"/>
      <c r="F11" s="193"/>
      <c r="G11" s="21" t="s">
        <v>18</v>
      </c>
      <c r="H11" s="191"/>
      <c r="I11" s="192"/>
      <c r="J11" s="192"/>
      <c r="K11" s="194"/>
      <c r="L11" s="10"/>
      <c r="M11" s="9"/>
      <c r="N11" s="9"/>
      <c r="O11" s="10"/>
      <c r="P11" s="10"/>
      <c r="Q11" s="9"/>
      <c r="R11" s="9"/>
      <c r="S11" s="10"/>
      <c r="T11" s="10"/>
      <c r="U11" s="9"/>
      <c r="V11" s="9"/>
      <c r="W11" s="10"/>
      <c r="X11" s="10"/>
      <c r="Y11" s="9"/>
      <c r="Z11" s="9"/>
      <c r="AA11" s="10"/>
      <c r="AB11" s="10"/>
      <c r="AC11" s="9"/>
      <c r="AD11" s="9"/>
      <c r="AE11" s="10"/>
      <c r="AF11" s="10"/>
      <c r="AG11" s="9"/>
      <c r="AH11" s="9"/>
      <c r="AI11" s="10"/>
      <c r="AJ11" s="10"/>
      <c r="AK11" s="9"/>
      <c r="AL11" s="9"/>
      <c r="AM11" s="10"/>
      <c r="AN11" s="10"/>
      <c r="AO11" s="9"/>
      <c r="AP11" s="9"/>
      <c r="AQ11" s="10"/>
      <c r="AR11" s="10"/>
      <c r="AS11" s="9"/>
      <c r="AT11" s="9"/>
      <c r="AU11" s="10"/>
      <c r="AV11" s="10"/>
      <c r="AW11" s="9"/>
      <c r="AX11" s="9"/>
      <c r="AY11" s="10"/>
      <c r="AZ11" s="10"/>
      <c r="BA11" s="9"/>
      <c r="BB11" s="9"/>
      <c r="BC11" s="10"/>
      <c r="BD11" s="10"/>
      <c r="BE11" s="9"/>
      <c r="BF11" s="9"/>
      <c r="BG11" s="10"/>
      <c r="BH11" s="10"/>
      <c r="BI11" s="9"/>
      <c r="BJ11" s="9"/>
      <c r="BK11" s="10"/>
      <c r="BL11" s="10"/>
      <c r="BM11" s="9"/>
      <c r="BN11" s="9"/>
      <c r="BO11" s="10"/>
      <c r="BP11" s="10"/>
      <c r="BQ11" s="9"/>
      <c r="BR11" s="9"/>
      <c r="BS11" s="10"/>
      <c r="BT11" s="10"/>
      <c r="BU11" s="9"/>
      <c r="BV11" s="9"/>
      <c r="BW11" s="10"/>
      <c r="BX11" s="10"/>
      <c r="BY11" s="9"/>
      <c r="BZ11" s="9"/>
      <c r="CA11" s="10"/>
      <c r="CB11" s="10"/>
      <c r="CC11" s="9"/>
      <c r="CD11" s="9"/>
      <c r="CE11" s="10"/>
      <c r="CF11" s="10"/>
      <c r="CG11" s="9"/>
      <c r="CH11" s="9"/>
      <c r="CI11" s="10"/>
      <c r="CJ11" s="10"/>
      <c r="CK11" s="9"/>
      <c r="CL11" s="9"/>
      <c r="CM11" s="10"/>
      <c r="CN11" s="10"/>
      <c r="CO11" s="9"/>
      <c r="CP11" s="9"/>
      <c r="CQ11" s="10"/>
      <c r="CR11" s="10"/>
      <c r="CS11" s="9"/>
      <c r="CT11" s="9"/>
      <c r="CU11" s="10"/>
      <c r="CV11" s="10"/>
      <c r="CW11" s="9"/>
      <c r="CX11" s="9"/>
      <c r="CY11" s="10"/>
      <c r="CZ11" s="10"/>
      <c r="DA11" s="9"/>
      <c r="DB11" s="9"/>
      <c r="DC11" s="10"/>
      <c r="DD11" s="10"/>
      <c r="DE11" s="9"/>
      <c r="DF11" s="9"/>
      <c r="DG11" s="10"/>
      <c r="DH11" s="10"/>
      <c r="DI11" s="9"/>
      <c r="DJ11" s="9"/>
      <c r="DK11" s="10"/>
      <c r="DL11" s="10"/>
      <c r="DM11" s="9"/>
      <c r="DN11" s="9"/>
      <c r="DO11" s="10"/>
      <c r="DP11" s="10"/>
      <c r="DQ11" s="9"/>
      <c r="DR11" s="9"/>
      <c r="DS11" s="10"/>
      <c r="DT11" s="10"/>
      <c r="DU11" s="9"/>
      <c r="DV11" s="9"/>
      <c r="DW11" s="10"/>
      <c r="DX11" s="10"/>
      <c r="DY11" s="9"/>
      <c r="DZ11" s="9"/>
      <c r="EA11" s="10"/>
      <c r="EB11" s="10"/>
      <c r="EC11" s="9"/>
      <c r="ED11" s="9"/>
      <c r="EE11" s="10"/>
      <c r="EF11" s="10"/>
      <c r="EG11" s="9"/>
      <c r="EH11" s="9"/>
      <c r="EI11" s="10"/>
      <c r="EJ11" s="10"/>
      <c r="EK11" s="9"/>
      <c r="EL11" s="9"/>
      <c r="EM11" s="10"/>
      <c r="EN11" s="10"/>
      <c r="EO11" s="9"/>
      <c r="EP11" s="9"/>
      <c r="EQ11" s="10"/>
      <c r="ER11" s="10"/>
      <c r="ES11" s="9"/>
      <c r="ET11" s="9"/>
      <c r="EU11" s="10"/>
      <c r="EV11" s="10"/>
      <c r="EW11" s="9"/>
      <c r="EX11" s="9"/>
      <c r="EY11" s="10"/>
      <c r="EZ11" s="10"/>
      <c r="FA11" s="9"/>
      <c r="FB11" s="9"/>
      <c r="FC11" s="10"/>
      <c r="FD11" s="10"/>
      <c r="FE11" s="9"/>
      <c r="FF11" s="9"/>
      <c r="FG11" s="10"/>
      <c r="FH11" s="10"/>
      <c r="FI11" s="9"/>
      <c r="FJ11" s="9"/>
      <c r="FK11" s="10"/>
      <c r="FL11" s="10"/>
      <c r="FM11" s="9"/>
      <c r="FN11" s="9"/>
      <c r="FO11" s="10"/>
      <c r="FP11" s="10"/>
      <c r="FQ11" s="9"/>
      <c r="FR11" s="9"/>
      <c r="FS11" s="10"/>
      <c r="FT11" s="10"/>
      <c r="FU11" s="9"/>
      <c r="FV11" s="9"/>
      <c r="FW11" s="10"/>
      <c r="FX11" s="10"/>
      <c r="FY11" s="9"/>
      <c r="FZ11" s="9"/>
      <c r="GA11" s="10"/>
      <c r="GB11" s="10"/>
      <c r="GC11" s="9"/>
      <c r="GD11" s="9"/>
      <c r="GE11" s="10"/>
      <c r="GF11" s="10"/>
      <c r="GG11" s="9"/>
      <c r="GH11" s="9"/>
      <c r="GI11" s="10"/>
      <c r="GJ11" s="10"/>
      <c r="GK11" s="9"/>
      <c r="GL11" s="9"/>
      <c r="GM11" s="10"/>
      <c r="GN11" s="10"/>
      <c r="GO11" s="9"/>
      <c r="GP11" s="9"/>
      <c r="GQ11" s="10"/>
      <c r="GR11" s="10"/>
      <c r="GS11" s="9"/>
      <c r="GT11" s="9"/>
      <c r="GU11" s="10"/>
      <c r="GV11" s="10"/>
      <c r="GW11" s="9"/>
      <c r="GX11" s="9"/>
      <c r="GY11" s="10"/>
      <c r="GZ11" s="10"/>
      <c r="HA11" s="9"/>
      <c r="HB11" s="9"/>
      <c r="HC11" s="10"/>
      <c r="HD11" s="10"/>
      <c r="HE11" s="9"/>
      <c r="HF11" s="9"/>
      <c r="HG11" s="10"/>
      <c r="HH11" s="10"/>
      <c r="HI11" s="9"/>
      <c r="HJ11" s="9"/>
      <c r="HK11" s="10"/>
      <c r="HL11" s="10"/>
    </row>
    <row r="12" spans="1:11" s="5" customFormat="1" ht="12.75">
      <c r="A12" s="189" t="s">
        <v>1</v>
      </c>
      <c r="B12" s="152"/>
      <c r="C12" s="152" t="s">
        <v>2</v>
      </c>
      <c r="D12" s="173" t="s">
        <v>3</v>
      </c>
      <c r="E12" s="152" t="s">
        <v>4</v>
      </c>
      <c r="F12" s="154" t="s">
        <v>5</v>
      </c>
      <c r="G12" s="155"/>
      <c r="H12" s="167" t="s">
        <v>6</v>
      </c>
      <c r="I12" s="154" t="s">
        <v>12</v>
      </c>
      <c r="J12" s="155"/>
      <c r="K12" s="158" t="s">
        <v>6</v>
      </c>
    </row>
    <row r="13" spans="1:11" s="5" customFormat="1" ht="12.75">
      <c r="A13" s="190"/>
      <c r="B13" s="153"/>
      <c r="C13" s="153"/>
      <c r="D13" s="174"/>
      <c r="E13" s="153"/>
      <c r="F13" s="139" t="s">
        <v>7</v>
      </c>
      <c r="G13" s="139" t="s">
        <v>8</v>
      </c>
      <c r="H13" s="168"/>
      <c r="I13" s="139" t="s">
        <v>7</v>
      </c>
      <c r="J13" s="139" t="s">
        <v>8</v>
      </c>
      <c r="K13" s="159"/>
    </row>
    <row r="14" spans="1:11" ht="12.75">
      <c r="A14" s="37" t="s">
        <v>9</v>
      </c>
      <c r="B14" s="38"/>
      <c r="C14" s="160" t="s">
        <v>42</v>
      </c>
      <c r="D14" s="161"/>
      <c r="E14" s="161"/>
      <c r="F14" s="161"/>
      <c r="G14" s="161"/>
      <c r="H14" s="161"/>
      <c r="I14" s="161"/>
      <c r="J14" s="161"/>
      <c r="K14" s="162"/>
    </row>
    <row r="15" spans="1:11" s="1" customFormat="1" ht="12.75">
      <c r="A15" s="32"/>
      <c r="B15" s="60" t="s">
        <v>22</v>
      </c>
      <c r="C15" s="146" t="s">
        <v>23</v>
      </c>
      <c r="D15" s="147"/>
      <c r="E15" s="147"/>
      <c r="F15" s="147"/>
      <c r="G15" s="147"/>
      <c r="H15" s="147"/>
      <c r="I15" s="147"/>
      <c r="J15" s="147"/>
      <c r="K15" s="148"/>
    </row>
    <row r="16" spans="1:11" s="1" customFormat="1" ht="12.75">
      <c r="A16" s="30"/>
      <c r="B16" s="23">
        <v>1</v>
      </c>
      <c r="C16" s="143" t="s">
        <v>24</v>
      </c>
      <c r="D16" s="144"/>
      <c r="E16" s="144"/>
      <c r="F16" s="144"/>
      <c r="G16" s="144"/>
      <c r="H16" s="144"/>
      <c r="I16" s="144"/>
      <c r="J16" s="144"/>
      <c r="K16" s="145"/>
    </row>
    <row r="17" spans="1:12" s="1" customFormat="1" ht="12.75">
      <c r="A17" s="33"/>
      <c r="B17" s="18" t="s">
        <v>25</v>
      </c>
      <c r="C17" s="17" t="s">
        <v>46</v>
      </c>
      <c r="D17" s="14">
        <v>1</v>
      </c>
      <c r="E17" s="15" t="s">
        <v>47</v>
      </c>
      <c r="F17" s="22" t="s">
        <v>10</v>
      </c>
      <c r="G17" s="195"/>
      <c r="H17" s="12">
        <f>SUM(F17:G17)*D17</f>
        <v>0</v>
      </c>
      <c r="I17" s="22" t="s">
        <v>10</v>
      </c>
      <c r="J17" s="34">
        <f>TRUNC(G17*(1+$K$4),2)</f>
        <v>0</v>
      </c>
      <c r="K17" s="83">
        <f>SUM(I17:J17)*D17</f>
        <v>0</v>
      </c>
      <c r="L17" s="13"/>
    </row>
    <row r="18" spans="1:12" s="1" customFormat="1" ht="12.75">
      <c r="A18" s="33"/>
      <c r="B18" s="18" t="s">
        <v>27</v>
      </c>
      <c r="C18" s="17" t="s">
        <v>48</v>
      </c>
      <c r="D18" s="14">
        <v>2</v>
      </c>
      <c r="E18" s="15" t="s">
        <v>26</v>
      </c>
      <c r="F18" s="196"/>
      <c r="G18" s="195"/>
      <c r="H18" s="12">
        <f>SUM(F18:G18)*D18</f>
        <v>0</v>
      </c>
      <c r="I18" s="34">
        <f>TRUNC(F18*(1+$K$4),2)</f>
        <v>0</v>
      </c>
      <c r="J18" s="34">
        <f>TRUNC(G18*(1+$K$4),2)</f>
        <v>0</v>
      </c>
      <c r="K18" s="31">
        <f>SUM(I18:J18)*D18</f>
        <v>0</v>
      </c>
      <c r="L18" s="13"/>
    </row>
    <row r="19" spans="1:11" s="13" customFormat="1" ht="12.75">
      <c r="A19" s="33"/>
      <c r="B19" s="18" t="s">
        <v>28</v>
      </c>
      <c r="C19" s="17" t="s">
        <v>49</v>
      </c>
      <c r="D19" s="36">
        <v>30</v>
      </c>
      <c r="E19" s="15" t="s">
        <v>11</v>
      </c>
      <c r="F19" s="196"/>
      <c r="G19" s="195"/>
      <c r="H19" s="12">
        <f>SUM(F19:G19)*D19</f>
        <v>0</v>
      </c>
      <c r="I19" s="34">
        <f>TRUNC(F19*(1+$K$4),2)</f>
        <v>0</v>
      </c>
      <c r="J19" s="34">
        <f>TRUNC(G19*(1+$K$4),2)</f>
        <v>0</v>
      </c>
      <c r="K19" s="31">
        <f>SUM(I19:J19)*D19</f>
        <v>0</v>
      </c>
    </row>
    <row r="20" spans="1:11" s="13" customFormat="1" ht="12.75">
      <c r="A20" s="33"/>
      <c r="B20" s="18" t="s">
        <v>29</v>
      </c>
      <c r="C20" s="17" t="s">
        <v>50</v>
      </c>
      <c r="D20" s="36">
        <v>3</v>
      </c>
      <c r="E20" s="15" t="s">
        <v>26</v>
      </c>
      <c r="F20" s="22" t="s">
        <v>10</v>
      </c>
      <c r="G20" s="195"/>
      <c r="H20" s="12">
        <f aca="true" t="shared" si="0" ref="H20:H26">SUM(F20:G20)*D20</f>
        <v>0</v>
      </c>
      <c r="I20" s="22" t="s">
        <v>10</v>
      </c>
      <c r="J20" s="34">
        <f aca="true" t="shared" si="1" ref="J20:J26">TRUNC(G20*(1+$K$4),2)</f>
        <v>0</v>
      </c>
      <c r="K20" s="31">
        <f aca="true" t="shared" si="2" ref="K20:K26">SUM(I20:J20)*D20</f>
        <v>0</v>
      </c>
    </row>
    <row r="21" spans="1:11" s="13" customFormat="1" ht="12.75">
      <c r="A21" s="33"/>
      <c r="B21" s="18" t="s">
        <v>63</v>
      </c>
      <c r="C21" s="17" t="s">
        <v>188</v>
      </c>
      <c r="D21" s="36">
        <v>100</v>
      </c>
      <c r="E21" s="15" t="s">
        <v>26</v>
      </c>
      <c r="F21" s="22" t="s">
        <v>10</v>
      </c>
      <c r="G21" s="195"/>
      <c r="H21" s="12">
        <f>SUM(F21:G21)*D21</f>
        <v>0</v>
      </c>
      <c r="I21" s="22" t="s">
        <v>10</v>
      </c>
      <c r="J21" s="34">
        <f>TRUNC(G21*(1+$K$4),2)</f>
        <v>0</v>
      </c>
      <c r="K21" s="31">
        <f>SUM(I21:J21)*D21</f>
        <v>0</v>
      </c>
    </row>
    <row r="22" spans="1:11" s="13" customFormat="1" ht="12.75">
      <c r="A22" s="33"/>
      <c r="B22" s="18" t="s">
        <v>30</v>
      </c>
      <c r="C22" s="17" t="s">
        <v>150</v>
      </c>
      <c r="D22" s="36">
        <v>132</v>
      </c>
      <c r="E22" s="15" t="s">
        <v>26</v>
      </c>
      <c r="F22" s="22" t="s">
        <v>10</v>
      </c>
      <c r="G22" s="195"/>
      <c r="H22" s="12">
        <f t="shared" si="0"/>
        <v>0</v>
      </c>
      <c r="I22" s="22" t="s">
        <v>10</v>
      </c>
      <c r="J22" s="34">
        <f t="shared" si="1"/>
        <v>0</v>
      </c>
      <c r="K22" s="31">
        <f t="shared" si="2"/>
        <v>0</v>
      </c>
    </row>
    <row r="23" spans="1:11" s="13" customFormat="1" ht="12.75">
      <c r="A23" s="33"/>
      <c r="B23" s="18" t="s">
        <v>31</v>
      </c>
      <c r="C23" s="17" t="s">
        <v>115</v>
      </c>
      <c r="D23" s="36">
        <v>20</v>
      </c>
      <c r="E23" s="15" t="s">
        <v>26</v>
      </c>
      <c r="F23" s="22" t="s">
        <v>10</v>
      </c>
      <c r="G23" s="195"/>
      <c r="H23" s="12">
        <f t="shared" si="0"/>
        <v>0</v>
      </c>
      <c r="I23" s="22" t="s">
        <v>10</v>
      </c>
      <c r="J23" s="34">
        <f t="shared" si="1"/>
        <v>0</v>
      </c>
      <c r="K23" s="31">
        <f t="shared" si="2"/>
        <v>0</v>
      </c>
    </row>
    <row r="24" spans="1:11" s="13" customFormat="1" ht="12.75">
      <c r="A24" s="33"/>
      <c r="B24" s="18" t="s">
        <v>116</v>
      </c>
      <c r="C24" s="17" t="s">
        <v>130</v>
      </c>
      <c r="D24" s="36">
        <v>1</v>
      </c>
      <c r="E24" s="15" t="s">
        <v>47</v>
      </c>
      <c r="F24" s="22" t="s">
        <v>10</v>
      </c>
      <c r="G24" s="195"/>
      <c r="H24" s="12">
        <f t="shared" si="0"/>
        <v>0</v>
      </c>
      <c r="I24" s="22" t="s">
        <v>10</v>
      </c>
      <c r="J24" s="34">
        <f t="shared" si="1"/>
        <v>0</v>
      </c>
      <c r="K24" s="31">
        <f t="shared" si="2"/>
        <v>0</v>
      </c>
    </row>
    <row r="25" spans="1:11" s="13" customFormat="1" ht="12.75">
      <c r="A25" s="33"/>
      <c r="B25" s="18" t="s">
        <v>117</v>
      </c>
      <c r="C25" s="17" t="s">
        <v>152</v>
      </c>
      <c r="D25" s="36">
        <v>1</v>
      </c>
      <c r="E25" s="15" t="s">
        <v>47</v>
      </c>
      <c r="F25" s="22" t="s">
        <v>10</v>
      </c>
      <c r="G25" s="195"/>
      <c r="H25" s="12">
        <f t="shared" si="0"/>
        <v>0</v>
      </c>
      <c r="I25" s="22" t="s">
        <v>10</v>
      </c>
      <c r="J25" s="34">
        <f t="shared" si="1"/>
        <v>0</v>
      </c>
      <c r="K25" s="31">
        <f t="shared" si="2"/>
        <v>0</v>
      </c>
    </row>
    <row r="26" spans="1:11" s="13" customFormat="1" ht="14.25" customHeight="1">
      <c r="A26" s="33"/>
      <c r="B26" s="18" t="s">
        <v>118</v>
      </c>
      <c r="C26" s="17" t="s">
        <v>102</v>
      </c>
      <c r="D26" s="36">
        <v>50</v>
      </c>
      <c r="E26" s="15" t="s">
        <v>26</v>
      </c>
      <c r="F26" s="22" t="s">
        <v>10</v>
      </c>
      <c r="G26" s="195"/>
      <c r="H26" s="12">
        <f t="shared" si="0"/>
        <v>0</v>
      </c>
      <c r="I26" s="22" t="s">
        <v>10</v>
      </c>
      <c r="J26" s="34">
        <f t="shared" si="1"/>
        <v>0</v>
      </c>
      <c r="K26" s="31">
        <f t="shared" si="2"/>
        <v>0</v>
      </c>
    </row>
    <row r="27" spans="1:11" s="13" customFormat="1" ht="25.5">
      <c r="A27" s="33"/>
      <c r="B27" s="18" t="s">
        <v>151</v>
      </c>
      <c r="C27" s="17" t="s">
        <v>32</v>
      </c>
      <c r="D27" s="14">
        <v>12</v>
      </c>
      <c r="E27" s="15" t="s">
        <v>33</v>
      </c>
      <c r="F27" s="22" t="s">
        <v>10</v>
      </c>
      <c r="G27" s="195"/>
      <c r="H27" s="12">
        <f>SUM(F27:G27)*D27</f>
        <v>0</v>
      </c>
      <c r="I27" s="16" t="s">
        <v>10</v>
      </c>
      <c r="J27" s="34">
        <f>TRUNC(G27*(1+$K$4),2)</f>
        <v>0</v>
      </c>
      <c r="K27" s="31">
        <f>SUM(I27:J27)*D27</f>
        <v>0</v>
      </c>
    </row>
    <row r="28" spans="1:11" s="13" customFormat="1" ht="12.75">
      <c r="A28" s="33"/>
      <c r="B28" s="18" t="s">
        <v>175</v>
      </c>
      <c r="C28" s="17" t="s">
        <v>34</v>
      </c>
      <c r="D28" s="14">
        <v>12</v>
      </c>
      <c r="E28" s="15" t="s">
        <v>33</v>
      </c>
      <c r="F28" s="22" t="s">
        <v>10</v>
      </c>
      <c r="G28" s="195"/>
      <c r="H28" s="12">
        <f>SUM(F28:G28)*D28</f>
        <v>0</v>
      </c>
      <c r="I28" s="16" t="s">
        <v>10</v>
      </c>
      <c r="J28" s="34">
        <f>TRUNC(G28*(1+$K$4),2)</f>
        <v>0</v>
      </c>
      <c r="K28" s="31">
        <f>SUM(I28:J28)*D28</f>
        <v>0</v>
      </c>
    </row>
    <row r="29" spans="1:11" s="13" customFormat="1" ht="12.75">
      <c r="A29" s="30"/>
      <c r="B29" s="23">
        <v>2</v>
      </c>
      <c r="C29" s="143" t="s">
        <v>51</v>
      </c>
      <c r="D29" s="144"/>
      <c r="E29" s="144"/>
      <c r="F29" s="144"/>
      <c r="G29" s="144"/>
      <c r="H29" s="144"/>
      <c r="I29" s="144"/>
      <c r="J29" s="144"/>
      <c r="K29" s="145"/>
    </row>
    <row r="30" spans="1:11" s="13" customFormat="1" ht="25.5">
      <c r="A30" s="33"/>
      <c r="B30" s="18" t="s">
        <v>20</v>
      </c>
      <c r="C30" s="17" t="s">
        <v>153</v>
      </c>
      <c r="D30" s="14">
        <v>3</v>
      </c>
      <c r="E30" s="15" t="s">
        <v>26</v>
      </c>
      <c r="F30" s="197"/>
      <c r="G30" s="195"/>
      <c r="H30" s="12">
        <f aca="true" t="shared" si="3" ref="H30:H37">SUM(F30:G30)*D30</f>
        <v>0</v>
      </c>
      <c r="I30" s="34">
        <f>TRUNC(F30*(1+$K$4),2)</f>
        <v>0</v>
      </c>
      <c r="J30" s="34">
        <f>TRUNC(G30*(1+$K$4),2)</f>
        <v>0</v>
      </c>
      <c r="K30" s="83">
        <f>SUM(I30:J30)*D30</f>
        <v>0</v>
      </c>
    </row>
    <row r="31" spans="1:11" s="13" customFormat="1" ht="28.5" customHeight="1">
      <c r="A31" s="33"/>
      <c r="B31" s="18" t="s">
        <v>21</v>
      </c>
      <c r="C31" s="17" t="s">
        <v>189</v>
      </c>
      <c r="D31" s="14">
        <v>5</v>
      </c>
      <c r="E31" s="15" t="s">
        <v>26</v>
      </c>
      <c r="F31" s="197"/>
      <c r="G31" s="195"/>
      <c r="H31" s="12">
        <f t="shared" si="3"/>
        <v>0</v>
      </c>
      <c r="I31" s="34">
        <f aca="true" t="shared" si="4" ref="I31:J36">TRUNC(F31*(1+$K$4),2)</f>
        <v>0</v>
      </c>
      <c r="J31" s="34">
        <f t="shared" si="4"/>
        <v>0</v>
      </c>
      <c r="K31" s="100">
        <f aca="true" t="shared" si="5" ref="K31:K40">SUM(I31:J31)*D31</f>
        <v>0</v>
      </c>
    </row>
    <row r="32" spans="1:11" s="13" customFormat="1" ht="53.25" customHeight="1">
      <c r="A32" s="33"/>
      <c r="B32" s="18" t="s">
        <v>38</v>
      </c>
      <c r="C32" s="17" t="s">
        <v>195</v>
      </c>
      <c r="D32" s="14">
        <v>2</v>
      </c>
      <c r="E32" s="15" t="s">
        <v>26</v>
      </c>
      <c r="F32" s="197"/>
      <c r="G32" s="195"/>
      <c r="H32" s="12">
        <f>SUM(F32:G32)*D32</f>
        <v>0</v>
      </c>
      <c r="I32" s="34">
        <f>TRUNC(F32*(1+$K$4),2)</f>
        <v>0</v>
      </c>
      <c r="J32" s="34">
        <f>TRUNC(G32*(1+$K$4),2)</f>
        <v>0</v>
      </c>
      <c r="K32" s="100">
        <f>SUM(I32:J32)*D32</f>
        <v>0</v>
      </c>
    </row>
    <row r="33" spans="1:11" s="13" customFormat="1" ht="26.25" customHeight="1">
      <c r="A33" s="33"/>
      <c r="B33" s="18" t="s">
        <v>39</v>
      </c>
      <c r="C33" s="17" t="s">
        <v>140</v>
      </c>
      <c r="D33" s="14">
        <v>8</v>
      </c>
      <c r="E33" s="15" t="s">
        <v>26</v>
      </c>
      <c r="F33" s="197"/>
      <c r="G33" s="195"/>
      <c r="H33" s="12">
        <f>SUM(F33:G33)*D33</f>
        <v>0</v>
      </c>
      <c r="I33" s="34">
        <f>TRUNC(F33*(1+$K$4),2)</f>
        <v>0</v>
      </c>
      <c r="J33" s="34">
        <f>TRUNC(G33*(1+$K$4),2)</f>
        <v>0</v>
      </c>
      <c r="K33" s="100">
        <f>SUM(I33:J33)*D33</f>
        <v>0</v>
      </c>
    </row>
    <row r="34" spans="1:11" s="13" customFormat="1" ht="27" customHeight="1">
      <c r="A34" s="33"/>
      <c r="B34" s="18" t="s">
        <v>40</v>
      </c>
      <c r="C34" s="17" t="s">
        <v>52</v>
      </c>
      <c r="D34" s="14">
        <v>3</v>
      </c>
      <c r="E34" s="15" t="s">
        <v>26</v>
      </c>
      <c r="F34" s="197"/>
      <c r="G34" s="195"/>
      <c r="H34" s="12">
        <f t="shared" si="3"/>
        <v>0</v>
      </c>
      <c r="I34" s="34">
        <f>TRUNC(F34*(1+$K$4),2)</f>
        <v>0</v>
      </c>
      <c r="J34" s="34">
        <f>TRUNC(G34*(1+$K$4),2)</f>
        <v>0</v>
      </c>
      <c r="K34" s="31">
        <f t="shared" si="5"/>
        <v>0</v>
      </c>
    </row>
    <row r="35" spans="1:11" s="13" customFormat="1" ht="14.25" customHeight="1">
      <c r="A35" s="33"/>
      <c r="B35" s="18" t="s">
        <v>77</v>
      </c>
      <c r="C35" s="17" t="s">
        <v>53</v>
      </c>
      <c r="D35" s="14">
        <v>2</v>
      </c>
      <c r="E35" s="15" t="s">
        <v>26</v>
      </c>
      <c r="F35" s="195"/>
      <c r="G35" s="195"/>
      <c r="H35" s="35">
        <f t="shared" si="3"/>
        <v>0</v>
      </c>
      <c r="I35" s="34">
        <f t="shared" si="4"/>
        <v>0</v>
      </c>
      <c r="J35" s="34">
        <f t="shared" si="4"/>
        <v>0</v>
      </c>
      <c r="K35" s="31">
        <f t="shared" si="5"/>
        <v>0</v>
      </c>
    </row>
    <row r="36" spans="1:12" s="1" customFormat="1" ht="15" customHeight="1">
      <c r="A36" s="33"/>
      <c r="B36" s="18" t="s">
        <v>78</v>
      </c>
      <c r="C36" s="17" t="s">
        <v>58</v>
      </c>
      <c r="D36" s="14">
        <v>4</v>
      </c>
      <c r="E36" s="15" t="s">
        <v>26</v>
      </c>
      <c r="F36" s="197"/>
      <c r="G36" s="195"/>
      <c r="H36" s="12">
        <f t="shared" si="3"/>
        <v>0</v>
      </c>
      <c r="I36" s="34">
        <f t="shared" si="4"/>
        <v>0</v>
      </c>
      <c r="J36" s="34">
        <f t="shared" si="4"/>
        <v>0</v>
      </c>
      <c r="K36" s="31">
        <f t="shared" si="5"/>
        <v>0</v>
      </c>
      <c r="L36" s="13"/>
    </row>
    <row r="37" spans="1:14" s="1" customFormat="1" ht="41.25" customHeight="1">
      <c r="A37" s="33"/>
      <c r="B37" s="18" t="s">
        <v>79</v>
      </c>
      <c r="C37" s="17" t="s">
        <v>101</v>
      </c>
      <c r="D37" s="14">
        <v>15</v>
      </c>
      <c r="E37" s="15" t="s">
        <v>26</v>
      </c>
      <c r="F37" s="197"/>
      <c r="G37" s="195"/>
      <c r="H37" s="12">
        <f t="shared" si="3"/>
        <v>0</v>
      </c>
      <c r="I37" s="34">
        <f aca="true" t="shared" si="6" ref="I37:J41">TRUNC(F37*(1+$K$4),2)</f>
        <v>0</v>
      </c>
      <c r="J37" s="34">
        <f t="shared" si="6"/>
        <v>0</v>
      </c>
      <c r="K37" s="31">
        <f t="shared" si="5"/>
        <v>0</v>
      </c>
      <c r="L37" s="13"/>
      <c r="M37" s="93"/>
      <c r="N37" s="93"/>
    </row>
    <row r="38" spans="1:14" s="1" customFormat="1" ht="52.5" customHeight="1">
      <c r="A38" s="33"/>
      <c r="B38" s="18" t="s">
        <v>80</v>
      </c>
      <c r="C38" s="17" t="s">
        <v>122</v>
      </c>
      <c r="D38" s="14">
        <v>27</v>
      </c>
      <c r="E38" s="15" t="s">
        <v>26</v>
      </c>
      <c r="F38" s="197"/>
      <c r="G38" s="195"/>
      <c r="H38" s="12">
        <f aca="true" t="shared" si="7" ref="H38:H44">SUM(F38:G38)*D38</f>
        <v>0</v>
      </c>
      <c r="I38" s="34">
        <f t="shared" si="6"/>
        <v>0</v>
      </c>
      <c r="J38" s="34">
        <f t="shared" si="6"/>
        <v>0</v>
      </c>
      <c r="K38" s="31">
        <f>SUM(I38:J38)*D38</f>
        <v>0</v>
      </c>
      <c r="L38" s="13"/>
      <c r="M38" s="93"/>
      <c r="N38" s="93"/>
    </row>
    <row r="39" spans="1:14" s="1" customFormat="1" ht="13.5" customHeight="1">
      <c r="A39" s="94"/>
      <c r="B39" s="18" t="s">
        <v>81</v>
      </c>
      <c r="C39" s="95" t="s">
        <v>121</v>
      </c>
      <c r="D39" s="96">
        <v>25</v>
      </c>
      <c r="E39" s="97" t="s">
        <v>26</v>
      </c>
      <c r="F39" s="197"/>
      <c r="G39" s="197"/>
      <c r="H39" s="12">
        <f t="shared" si="7"/>
        <v>0</v>
      </c>
      <c r="I39" s="34">
        <f t="shared" si="6"/>
        <v>0</v>
      </c>
      <c r="J39" s="34">
        <f t="shared" si="6"/>
        <v>0</v>
      </c>
      <c r="K39" s="98">
        <f t="shared" si="5"/>
        <v>0</v>
      </c>
      <c r="L39" s="13"/>
      <c r="M39" s="93"/>
      <c r="N39" s="93"/>
    </row>
    <row r="40" spans="1:14" s="1" customFormat="1" ht="13.5" customHeight="1">
      <c r="A40" s="94"/>
      <c r="B40" s="18" t="s">
        <v>82</v>
      </c>
      <c r="C40" s="95" t="s">
        <v>120</v>
      </c>
      <c r="D40" s="96">
        <v>9</v>
      </c>
      <c r="E40" s="97" t="s">
        <v>26</v>
      </c>
      <c r="F40" s="197"/>
      <c r="G40" s="197"/>
      <c r="H40" s="12">
        <f t="shared" si="7"/>
        <v>0</v>
      </c>
      <c r="I40" s="34">
        <f t="shared" si="6"/>
        <v>0</v>
      </c>
      <c r="J40" s="34">
        <f t="shared" si="6"/>
        <v>0</v>
      </c>
      <c r="K40" s="98">
        <f t="shared" si="5"/>
        <v>0</v>
      </c>
      <c r="L40" s="13"/>
      <c r="M40" s="93"/>
      <c r="N40" s="93"/>
    </row>
    <row r="41" spans="1:14" s="1" customFormat="1" ht="27.75" customHeight="1">
      <c r="A41" s="94"/>
      <c r="B41" s="18" t="s">
        <v>157</v>
      </c>
      <c r="C41" s="95" t="s">
        <v>190</v>
      </c>
      <c r="D41" s="96">
        <v>19</v>
      </c>
      <c r="E41" s="97" t="s">
        <v>26</v>
      </c>
      <c r="F41" s="197"/>
      <c r="G41" s="197"/>
      <c r="H41" s="12">
        <f t="shared" si="7"/>
        <v>0</v>
      </c>
      <c r="I41" s="34">
        <f t="shared" si="6"/>
        <v>0</v>
      </c>
      <c r="J41" s="34">
        <f t="shared" si="6"/>
        <v>0</v>
      </c>
      <c r="K41" s="98">
        <f>SUM(I41:J41)*D41</f>
        <v>0</v>
      </c>
      <c r="L41" s="13"/>
      <c r="M41" s="93"/>
      <c r="N41" s="93"/>
    </row>
    <row r="42" spans="1:14" s="1" customFormat="1" ht="13.5" customHeight="1">
      <c r="A42" s="138"/>
      <c r="B42" s="18" t="s">
        <v>158</v>
      </c>
      <c r="C42" s="95" t="s">
        <v>159</v>
      </c>
      <c r="D42" s="96">
        <v>2</v>
      </c>
      <c r="E42" s="15" t="s">
        <v>47</v>
      </c>
      <c r="F42" s="197"/>
      <c r="G42" s="197"/>
      <c r="H42" s="12">
        <f t="shared" si="7"/>
        <v>0</v>
      </c>
      <c r="I42" s="34">
        <f aca="true" t="shared" si="8" ref="I42:J44">TRUNC(F42*(1+$K$4),2)</f>
        <v>0</v>
      </c>
      <c r="J42" s="34">
        <f t="shared" si="8"/>
        <v>0</v>
      </c>
      <c r="K42" s="98">
        <f>SUM(I42:J42)*D42</f>
        <v>0</v>
      </c>
      <c r="L42" s="13"/>
      <c r="M42" s="93"/>
      <c r="N42" s="93"/>
    </row>
    <row r="43" spans="1:14" s="1" customFormat="1" ht="13.5" customHeight="1">
      <c r="A43" s="138"/>
      <c r="B43" s="18" t="s">
        <v>161</v>
      </c>
      <c r="C43" s="95" t="s">
        <v>162</v>
      </c>
      <c r="D43" s="96">
        <v>1</v>
      </c>
      <c r="E43" s="15" t="s">
        <v>47</v>
      </c>
      <c r="F43" s="197"/>
      <c r="G43" s="197"/>
      <c r="H43" s="12">
        <f t="shared" si="7"/>
        <v>0</v>
      </c>
      <c r="I43" s="34">
        <f t="shared" si="8"/>
        <v>0</v>
      </c>
      <c r="J43" s="34">
        <f t="shared" si="8"/>
        <v>0</v>
      </c>
      <c r="K43" s="98">
        <f>SUM(I43:J43)*D43</f>
        <v>0</v>
      </c>
      <c r="L43" s="13"/>
      <c r="M43" s="93"/>
      <c r="N43" s="93"/>
    </row>
    <row r="44" spans="1:14" s="1" customFormat="1" ht="13.5" customHeight="1">
      <c r="A44" s="138"/>
      <c r="B44" s="18" t="s">
        <v>194</v>
      </c>
      <c r="C44" s="95" t="s">
        <v>160</v>
      </c>
      <c r="D44" s="96">
        <v>2</v>
      </c>
      <c r="E44" s="15" t="s">
        <v>47</v>
      </c>
      <c r="F44" s="197"/>
      <c r="G44" s="197"/>
      <c r="H44" s="12">
        <f t="shared" si="7"/>
        <v>0</v>
      </c>
      <c r="I44" s="34">
        <f t="shared" si="8"/>
        <v>0</v>
      </c>
      <c r="J44" s="34">
        <f t="shared" si="8"/>
        <v>0</v>
      </c>
      <c r="K44" s="98">
        <f>SUM(I44:J44)*D44</f>
        <v>0</v>
      </c>
      <c r="L44" s="13"/>
      <c r="M44" s="93"/>
      <c r="N44" s="93"/>
    </row>
    <row r="45" spans="1:12" s="1" customFormat="1" ht="13.5" customHeight="1">
      <c r="A45" s="30"/>
      <c r="B45" s="23">
        <v>3</v>
      </c>
      <c r="C45" s="143" t="s">
        <v>103</v>
      </c>
      <c r="D45" s="144"/>
      <c r="E45" s="144"/>
      <c r="F45" s="144"/>
      <c r="G45" s="144"/>
      <c r="H45" s="144"/>
      <c r="I45" s="144"/>
      <c r="J45" s="144"/>
      <c r="K45" s="145"/>
      <c r="L45" s="13"/>
    </row>
    <row r="46" spans="1:12" s="1" customFormat="1" ht="13.5" customHeight="1">
      <c r="A46" s="33"/>
      <c r="B46" s="18" t="s">
        <v>45</v>
      </c>
      <c r="C46" s="17" t="s">
        <v>119</v>
      </c>
      <c r="D46" s="96">
        <v>132</v>
      </c>
      <c r="E46" s="97" t="s">
        <v>26</v>
      </c>
      <c r="F46" s="197"/>
      <c r="G46" s="197"/>
      <c r="H46" s="35">
        <f aca="true" t="shared" si="9" ref="H46:H51">SUM(F46:G46)*D46</f>
        <v>0</v>
      </c>
      <c r="I46" s="34">
        <f aca="true" t="shared" si="10" ref="I46:J51">TRUNC(F46*(1+$K$4),2)</f>
        <v>0</v>
      </c>
      <c r="J46" s="34">
        <f t="shared" si="10"/>
        <v>0</v>
      </c>
      <c r="K46" s="98">
        <f aca="true" t="shared" si="11" ref="K46:K51">SUM(I46:J46)*D46</f>
        <v>0</v>
      </c>
      <c r="L46" s="13"/>
    </row>
    <row r="47" spans="1:12" s="1" customFormat="1" ht="15" customHeight="1">
      <c r="A47" s="94"/>
      <c r="B47" s="18" t="s">
        <v>36</v>
      </c>
      <c r="C47" s="95" t="s">
        <v>154</v>
      </c>
      <c r="D47" s="96">
        <v>132</v>
      </c>
      <c r="E47" s="97" t="s">
        <v>26</v>
      </c>
      <c r="F47" s="197"/>
      <c r="G47" s="197"/>
      <c r="H47" s="35">
        <f t="shared" si="9"/>
        <v>0</v>
      </c>
      <c r="I47" s="34">
        <f t="shared" si="10"/>
        <v>0</v>
      </c>
      <c r="J47" s="34">
        <f t="shared" si="10"/>
        <v>0</v>
      </c>
      <c r="K47" s="98">
        <f t="shared" si="11"/>
        <v>0</v>
      </c>
      <c r="L47" s="13"/>
    </row>
    <row r="48" spans="1:12" s="1" customFormat="1" ht="14.25" customHeight="1">
      <c r="A48" s="94"/>
      <c r="B48" s="18" t="s">
        <v>56</v>
      </c>
      <c r="C48" s="95" t="s">
        <v>105</v>
      </c>
      <c r="D48" s="96">
        <v>35</v>
      </c>
      <c r="E48" s="97" t="s">
        <v>11</v>
      </c>
      <c r="F48" s="197"/>
      <c r="G48" s="197"/>
      <c r="H48" s="35">
        <f t="shared" si="9"/>
        <v>0</v>
      </c>
      <c r="I48" s="34">
        <f t="shared" si="10"/>
        <v>0</v>
      </c>
      <c r="J48" s="34">
        <f t="shared" si="10"/>
        <v>0</v>
      </c>
      <c r="K48" s="98">
        <f t="shared" si="11"/>
        <v>0</v>
      </c>
      <c r="L48" s="13"/>
    </row>
    <row r="49" spans="1:12" s="1" customFormat="1" ht="14.25" customHeight="1">
      <c r="A49" s="33"/>
      <c r="B49" s="18" t="s">
        <v>104</v>
      </c>
      <c r="C49" s="17" t="s">
        <v>54</v>
      </c>
      <c r="D49" s="14">
        <v>2</v>
      </c>
      <c r="E49" s="15" t="s">
        <v>26</v>
      </c>
      <c r="F49" s="195"/>
      <c r="G49" s="195"/>
      <c r="H49" s="35">
        <f t="shared" si="9"/>
        <v>0</v>
      </c>
      <c r="I49" s="34">
        <f t="shared" si="10"/>
        <v>0</v>
      </c>
      <c r="J49" s="34">
        <f t="shared" si="10"/>
        <v>0</v>
      </c>
      <c r="K49" s="31">
        <f t="shared" si="11"/>
        <v>0</v>
      </c>
      <c r="L49" s="13"/>
    </row>
    <row r="50" spans="1:14" s="1" customFormat="1" ht="14.25" customHeight="1">
      <c r="A50" s="94"/>
      <c r="B50" s="18" t="s">
        <v>108</v>
      </c>
      <c r="C50" s="95" t="s">
        <v>106</v>
      </c>
      <c r="D50" s="96">
        <v>28</v>
      </c>
      <c r="E50" s="97" t="s">
        <v>26</v>
      </c>
      <c r="F50" s="197"/>
      <c r="G50" s="197"/>
      <c r="H50" s="35">
        <f t="shared" si="9"/>
        <v>0</v>
      </c>
      <c r="I50" s="34">
        <f t="shared" si="10"/>
        <v>0</v>
      </c>
      <c r="J50" s="34">
        <f t="shared" si="10"/>
        <v>0</v>
      </c>
      <c r="K50" s="98">
        <f t="shared" si="11"/>
        <v>0</v>
      </c>
      <c r="L50" s="99"/>
      <c r="M50" s="99"/>
      <c r="N50" s="99"/>
    </row>
    <row r="51" spans="1:14" s="1" customFormat="1" ht="14.25" customHeight="1">
      <c r="A51" s="94"/>
      <c r="B51" s="18" t="s">
        <v>109</v>
      </c>
      <c r="C51" s="95" t="s">
        <v>107</v>
      </c>
      <c r="D51" s="96">
        <v>18</v>
      </c>
      <c r="E51" s="97" t="s">
        <v>26</v>
      </c>
      <c r="F51" s="197"/>
      <c r="G51" s="197"/>
      <c r="H51" s="35">
        <f t="shared" si="9"/>
        <v>0</v>
      </c>
      <c r="I51" s="34">
        <f t="shared" si="10"/>
        <v>0</v>
      </c>
      <c r="J51" s="34">
        <f t="shared" si="10"/>
        <v>0</v>
      </c>
      <c r="K51" s="98">
        <f t="shared" si="11"/>
        <v>0</v>
      </c>
      <c r="L51" s="99"/>
      <c r="M51" s="99"/>
      <c r="N51" s="99"/>
    </row>
    <row r="52" spans="1:11" s="1" customFormat="1" ht="13.5" customHeight="1">
      <c r="A52" s="30"/>
      <c r="B52" s="23">
        <v>4</v>
      </c>
      <c r="C52" s="143" t="s">
        <v>35</v>
      </c>
      <c r="D52" s="144"/>
      <c r="E52" s="144"/>
      <c r="F52" s="144"/>
      <c r="G52" s="144"/>
      <c r="H52" s="144"/>
      <c r="I52" s="144"/>
      <c r="J52" s="144"/>
      <c r="K52" s="145"/>
    </row>
    <row r="53" spans="1:12" s="1" customFormat="1" ht="13.5" customHeight="1">
      <c r="A53" s="33"/>
      <c r="B53" s="18" t="s">
        <v>95</v>
      </c>
      <c r="C53" s="17" t="s">
        <v>59</v>
      </c>
      <c r="D53" s="14">
        <v>40</v>
      </c>
      <c r="E53" s="15" t="s">
        <v>26</v>
      </c>
      <c r="F53" s="195"/>
      <c r="G53" s="195"/>
      <c r="H53" s="12">
        <f>SUM(F53,G53)*D53</f>
        <v>0</v>
      </c>
      <c r="I53" s="34">
        <f aca="true" t="shared" si="12" ref="I53:J56">TRUNC(F53*(1+$K$4),2)</f>
        <v>0</v>
      </c>
      <c r="J53" s="34">
        <f t="shared" si="12"/>
        <v>0</v>
      </c>
      <c r="K53" s="83">
        <f>SUM(I53:J53)*D53</f>
        <v>0</v>
      </c>
      <c r="L53" s="13"/>
    </row>
    <row r="54" spans="1:12" s="1" customFormat="1" ht="13.5" customHeight="1">
      <c r="A54" s="33"/>
      <c r="B54" s="18" t="s">
        <v>132</v>
      </c>
      <c r="C54" s="17" t="s">
        <v>55</v>
      </c>
      <c r="D54" s="14">
        <v>120</v>
      </c>
      <c r="E54" s="15" t="s">
        <v>26</v>
      </c>
      <c r="F54" s="195"/>
      <c r="G54" s="195"/>
      <c r="H54" s="12">
        <f>SUM(F54,G54)*D54</f>
        <v>0</v>
      </c>
      <c r="I54" s="34">
        <f t="shared" si="12"/>
        <v>0</v>
      </c>
      <c r="J54" s="34">
        <f t="shared" si="12"/>
        <v>0</v>
      </c>
      <c r="K54" s="31">
        <f>SUM(I54:J54)*D54</f>
        <v>0</v>
      </c>
      <c r="L54" s="13"/>
    </row>
    <row r="55" spans="1:12" s="1" customFormat="1" ht="13.5" customHeight="1">
      <c r="A55" s="33"/>
      <c r="B55" s="18" t="s">
        <v>133</v>
      </c>
      <c r="C55" s="17" t="s">
        <v>44</v>
      </c>
      <c r="D55" s="14">
        <v>100</v>
      </c>
      <c r="E55" s="15" t="s">
        <v>26</v>
      </c>
      <c r="F55" s="195"/>
      <c r="G55" s="195"/>
      <c r="H55" s="12">
        <f>SUM(F55,G55)*D55</f>
        <v>0</v>
      </c>
      <c r="I55" s="34">
        <f t="shared" si="12"/>
        <v>0</v>
      </c>
      <c r="J55" s="34">
        <f t="shared" si="12"/>
        <v>0</v>
      </c>
      <c r="K55" s="31">
        <f>SUM(I55:J55)*D55</f>
        <v>0</v>
      </c>
      <c r="L55" s="13"/>
    </row>
    <row r="56" spans="1:12" ht="15" customHeight="1">
      <c r="A56" s="33"/>
      <c r="B56" s="18" t="s">
        <v>134</v>
      </c>
      <c r="C56" s="17" t="s">
        <v>57</v>
      </c>
      <c r="D56" s="14">
        <v>25</v>
      </c>
      <c r="E56" s="15" t="s">
        <v>26</v>
      </c>
      <c r="F56" s="195"/>
      <c r="G56" s="195"/>
      <c r="H56" s="12">
        <f>SUM(F56,G56)*D56</f>
        <v>0</v>
      </c>
      <c r="I56" s="34">
        <f t="shared" si="12"/>
        <v>0</v>
      </c>
      <c r="J56" s="34">
        <f t="shared" si="12"/>
        <v>0</v>
      </c>
      <c r="K56" s="31">
        <f>SUM(I56:J56)*D56</f>
        <v>0</v>
      </c>
      <c r="L56" s="13"/>
    </row>
    <row r="57" spans="1:11" ht="12.75" customHeight="1">
      <c r="A57" s="30"/>
      <c r="B57" s="23">
        <v>5</v>
      </c>
      <c r="C57" s="143" t="s">
        <v>110</v>
      </c>
      <c r="D57" s="144"/>
      <c r="E57" s="144"/>
      <c r="F57" s="144"/>
      <c r="G57" s="144"/>
      <c r="H57" s="144"/>
      <c r="I57" s="144"/>
      <c r="J57" s="144"/>
      <c r="K57" s="145"/>
    </row>
    <row r="58" spans="1:85" s="47" customFormat="1" ht="25.5">
      <c r="A58" s="33"/>
      <c r="B58" s="18" t="s">
        <v>97</v>
      </c>
      <c r="C58" s="17" t="s">
        <v>111</v>
      </c>
      <c r="D58" s="14">
        <v>6</v>
      </c>
      <c r="E58" s="15" t="s">
        <v>47</v>
      </c>
      <c r="F58" s="195"/>
      <c r="G58" s="195"/>
      <c r="H58" s="12">
        <f>SUM(F58,G58)*D58</f>
        <v>0</v>
      </c>
      <c r="I58" s="34">
        <f>TRUNC(F58*(1+$K$4),2)</f>
        <v>0</v>
      </c>
      <c r="J58" s="34">
        <f>TRUNC(G58*(1+$K$4),2)</f>
        <v>0</v>
      </c>
      <c r="K58" s="83">
        <f>SUM(I58:J58)*D58</f>
        <v>0</v>
      </c>
      <c r="L58" s="1"/>
      <c r="M58" s="1"/>
      <c r="N58" s="99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</row>
    <row r="59" spans="1:85" s="50" customFormat="1" ht="25.5">
      <c r="A59" s="33"/>
      <c r="B59" s="18" t="s">
        <v>113</v>
      </c>
      <c r="C59" s="17" t="s">
        <v>112</v>
      </c>
      <c r="D59" s="14">
        <v>6</v>
      </c>
      <c r="E59" s="15" t="s">
        <v>47</v>
      </c>
      <c r="F59" s="195"/>
      <c r="G59" s="195"/>
      <c r="H59" s="12">
        <f>SUM(F59,G59)*D59</f>
        <v>0</v>
      </c>
      <c r="I59" s="34">
        <f>TRUNC(F59*(1+$K$4),2)</f>
        <v>0</v>
      </c>
      <c r="J59" s="34">
        <f>TRUNC(G59*(1+$K$4),2)</f>
        <v>0</v>
      </c>
      <c r="K59" s="31">
        <f>SUM(I59:J59)*D59</f>
        <v>0</v>
      </c>
      <c r="L59" s="1"/>
      <c r="M59" s="1"/>
      <c r="N59" s="99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</row>
    <row r="60" spans="1:85" s="1" customFormat="1" ht="12.75">
      <c r="A60" s="33"/>
      <c r="B60" s="18" t="s">
        <v>114</v>
      </c>
      <c r="C60" s="95" t="s">
        <v>135</v>
      </c>
      <c r="D60" s="14"/>
      <c r="E60" s="15"/>
      <c r="F60" s="11"/>
      <c r="G60" s="11"/>
      <c r="H60" s="12"/>
      <c r="I60" s="34"/>
      <c r="J60" s="34"/>
      <c r="K60" s="31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</row>
    <row r="61" spans="1:85" s="1" customFormat="1" ht="12.75">
      <c r="A61" s="33"/>
      <c r="B61" s="18" t="s">
        <v>136</v>
      </c>
      <c r="C61" s="95" t="s">
        <v>137</v>
      </c>
      <c r="D61" s="14">
        <v>7</v>
      </c>
      <c r="E61" s="15" t="s">
        <v>47</v>
      </c>
      <c r="F61" s="195"/>
      <c r="G61" s="195"/>
      <c r="H61" s="12">
        <f>SUM(F61,G61)*D61</f>
        <v>0</v>
      </c>
      <c r="I61" s="34">
        <f>TRUNC(F61*(1+$K$4),2)</f>
        <v>0</v>
      </c>
      <c r="J61" s="34">
        <f>TRUNC(G61*(1+$K$4),2)</f>
        <v>0</v>
      </c>
      <c r="K61" s="31">
        <f>SUM(I61:J61)*D61</f>
        <v>0</v>
      </c>
      <c r="N61" s="99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</row>
    <row r="62" spans="1:85" s="1" customFormat="1" ht="12.75">
      <c r="A62" s="33"/>
      <c r="B62" s="18" t="s">
        <v>138</v>
      </c>
      <c r="C62" s="95" t="s">
        <v>139</v>
      </c>
      <c r="D62" s="14">
        <v>1</v>
      </c>
      <c r="E62" s="15" t="s">
        <v>47</v>
      </c>
      <c r="F62" s="195"/>
      <c r="G62" s="195"/>
      <c r="H62" s="12">
        <f>SUM(F62,G62)*D62</f>
        <v>0</v>
      </c>
      <c r="I62" s="34">
        <f>TRUNC(F62*(1+$K$4),2)</f>
        <v>0</v>
      </c>
      <c r="J62" s="34">
        <f>TRUNC(G62*(1+$K$4),2)</f>
        <v>0</v>
      </c>
      <c r="K62" s="31">
        <f>SUM(I62:J62)*D62</f>
        <v>0</v>
      </c>
      <c r="N62" s="99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</row>
    <row r="63" spans="1:85" s="1" customFormat="1" ht="51">
      <c r="A63" s="33"/>
      <c r="B63" s="18" t="s">
        <v>141</v>
      </c>
      <c r="C63" s="95" t="s">
        <v>145</v>
      </c>
      <c r="D63" s="14"/>
      <c r="E63" s="15"/>
      <c r="F63" s="11"/>
      <c r="G63" s="11"/>
      <c r="H63" s="12"/>
      <c r="I63" s="34"/>
      <c r="J63" s="34"/>
      <c r="K63" s="31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</row>
    <row r="64" spans="1:85" s="1" customFormat="1" ht="12.75">
      <c r="A64" s="33"/>
      <c r="B64" s="18" t="s">
        <v>143</v>
      </c>
      <c r="C64" s="95" t="s">
        <v>146</v>
      </c>
      <c r="D64" s="14">
        <v>1</v>
      </c>
      <c r="E64" s="15" t="s">
        <v>47</v>
      </c>
      <c r="F64" s="195"/>
      <c r="G64" s="195"/>
      <c r="H64" s="12">
        <f>SUM(F64,G64)*D64</f>
        <v>0</v>
      </c>
      <c r="I64" s="34">
        <f>TRUNC(F64*(1+$K$4),2)</f>
        <v>0</v>
      </c>
      <c r="J64" s="34">
        <f>TRUNC(G64*(1+$K$4),2)</f>
        <v>0</v>
      </c>
      <c r="K64" s="31">
        <f>SUM(I64:J64)*D64</f>
        <v>0</v>
      </c>
      <c r="N64" s="99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</row>
    <row r="65" spans="1:85" s="1" customFormat="1" ht="51">
      <c r="A65" s="33"/>
      <c r="B65" s="18" t="s">
        <v>98</v>
      </c>
      <c r="C65" s="95" t="s">
        <v>144</v>
      </c>
      <c r="D65" s="14"/>
      <c r="E65" s="15"/>
      <c r="F65" s="11"/>
      <c r="G65" s="11"/>
      <c r="H65" s="12"/>
      <c r="I65" s="34"/>
      <c r="J65" s="34"/>
      <c r="K65" s="31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</row>
    <row r="66" spans="1:85" s="1" customFormat="1" ht="12.75">
      <c r="A66" s="33"/>
      <c r="B66" s="18" t="s">
        <v>148</v>
      </c>
      <c r="C66" s="95" t="s">
        <v>149</v>
      </c>
      <c r="D66" s="14">
        <v>1</v>
      </c>
      <c r="E66" s="15" t="s">
        <v>47</v>
      </c>
      <c r="F66" s="195"/>
      <c r="G66" s="195"/>
      <c r="H66" s="12">
        <f>SUM(F66,G66)*D66</f>
        <v>0</v>
      </c>
      <c r="I66" s="34">
        <f>TRUNC(F66*(1+$K$4),2)</f>
        <v>0</v>
      </c>
      <c r="J66" s="34">
        <f>TRUNC(G66*(1+$K$4),2)</f>
        <v>0</v>
      </c>
      <c r="K66" s="31">
        <f>SUM(I66:J66)*D66</f>
        <v>0</v>
      </c>
      <c r="N66" s="99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</row>
    <row r="67" spans="1:85" s="1" customFormat="1" ht="38.25">
      <c r="A67" s="33"/>
      <c r="B67" s="18" t="s">
        <v>142</v>
      </c>
      <c r="C67" s="95" t="s">
        <v>147</v>
      </c>
      <c r="D67" s="14">
        <v>1</v>
      </c>
      <c r="E67" s="15" t="s">
        <v>47</v>
      </c>
      <c r="F67" s="195"/>
      <c r="G67" s="195"/>
      <c r="H67" s="12">
        <f>SUM(F67,G67)*D67</f>
        <v>0</v>
      </c>
      <c r="I67" s="34">
        <f>TRUNC(F67*(1+$K$4),2)</f>
        <v>0</v>
      </c>
      <c r="J67" s="34">
        <f>TRUNC(G67*(1+$K$4),2)</f>
        <v>0</v>
      </c>
      <c r="K67" s="31">
        <f>SUM(I67:J67)*D67</f>
        <v>0</v>
      </c>
      <c r="N67" s="99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</row>
    <row r="68" spans="1:85" s="1" customFormat="1" ht="12.75">
      <c r="A68" s="30"/>
      <c r="B68" s="23">
        <v>6</v>
      </c>
      <c r="C68" s="143" t="s">
        <v>131</v>
      </c>
      <c r="D68" s="144"/>
      <c r="E68" s="144"/>
      <c r="F68" s="144"/>
      <c r="G68" s="144"/>
      <c r="H68" s="144"/>
      <c r="I68" s="144"/>
      <c r="J68" s="144"/>
      <c r="K68" s="145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</row>
    <row r="69" spans="1:85" s="1" customFormat="1" ht="38.25">
      <c r="A69" s="33"/>
      <c r="B69" s="18" t="s">
        <v>123</v>
      </c>
      <c r="C69" s="95" t="s">
        <v>156</v>
      </c>
      <c r="D69" s="14">
        <v>1</v>
      </c>
      <c r="E69" s="15" t="s">
        <v>129</v>
      </c>
      <c r="F69" s="22" t="s">
        <v>10</v>
      </c>
      <c r="G69" s="195"/>
      <c r="H69" s="12">
        <f>SUM(F69,G69)*D69</f>
        <v>0</v>
      </c>
      <c r="I69" s="22" t="s">
        <v>10</v>
      </c>
      <c r="J69" s="34">
        <f>TRUNC(G69*(1+$K$4),2)</f>
        <v>0</v>
      </c>
      <c r="K69" s="31">
        <f>SUM(I69:J69)*D69</f>
        <v>0</v>
      </c>
      <c r="M69" s="53"/>
      <c r="N69" s="53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</row>
    <row r="70" spans="1:85" s="1" customFormat="1" ht="38.25">
      <c r="A70" s="33"/>
      <c r="B70" s="18" t="s">
        <v>124</v>
      </c>
      <c r="C70" s="95" t="s">
        <v>155</v>
      </c>
      <c r="D70" s="14">
        <v>1</v>
      </c>
      <c r="E70" s="15" t="s">
        <v>129</v>
      </c>
      <c r="F70" s="22" t="s">
        <v>10</v>
      </c>
      <c r="G70" s="195"/>
      <c r="H70" s="12">
        <f>SUM(F70,G70)*D70</f>
        <v>0</v>
      </c>
      <c r="I70" s="22" t="s">
        <v>10</v>
      </c>
      <c r="J70" s="34">
        <f>TRUNC(G70*(1+$K$4),2)</f>
        <v>0</v>
      </c>
      <c r="K70" s="31">
        <f>SUM(I70:J70)*D70</f>
        <v>0</v>
      </c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</row>
    <row r="71" spans="1:85" s="1" customFormat="1" ht="12.75">
      <c r="A71" s="33"/>
      <c r="B71" s="18" t="s">
        <v>125</v>
      </c>
      <c r="C71" s="95" t="s">
        <v>127</v>
      </c>
      <c r="D71" s="14">
        <v>132</v>
      </c>
      <c r="E71" s="15" t="s">
        <v>26</v>
      </c>
      <c r="F71" s="195"/>
      <c r="G71" s="195"/>
      <c r="H71" s="12">
        <f>SUM(F71,G71)*D71</f>
        <v>0</v>
      </c>
      <c r="I71" s="34">
        <f>TRUNC(F71*(1+$K$4),2)</f>
        <v>0</v>
      </c>
      <c r="J71" s="34">
        <f>TRUNC(G71*(1+$K$4),2)</f>
        <v>0</v>
      </c>
      <c r="K71" s="31">
        <f>SUM(I71:J71)*D71</f>
        <v>0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</row>
    <row r="72" spans="1:85" ht="12.75">
      <c r="A72" s="33"/>
      <c r="B72" s="18" t="s">
        <v>126</v>
      </c>
      <c r="C72" s="95" t="s">
        <v>128</v>
      </c>
      <c r="D72" s="14">
        <v>132</v>
      </c>
      <c r="E72" s="15" t="s">
        <v>26</v>
      </c>
      <c r="F72" s="195"/>
      <c r="G72" s="195"/>
      <c r="H72" s="12">
        <f>SUM(F72,G72)*D72</f>
        <v>0</v>
      </c>
      <c r="I72" s="34">
        <f>TRUNC(F72*(1+$K$4),2)</f>
        <v>0</v>
      </c>
      <c r="J72" s="34">
        <f>TRUNC(G72*(1+$K$4),2)</f>
        <v>0</v>
      </c>
      <c r="K72" s="31">
        <f>SUM(I72:J72)*D72</f>
        <v>0</v>
      </c>
      <c r="L72" s="1"/>
      <c r="M72" s="1"/>
      <c r="N72" s="1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</row>
    <row r="73" spans="1:85" ht="12.75">
      <c r="A73" s="128"/>
      <c r="B73" s="129"/>
      <c r="C73" s="130" t="s">
        <v>185</v>
      </c>
      <c r="D73" s="131"/>
      <c r="E73" s="132"/>
      <c r="F73" s="133">
        <f>SUMPRODUCT(D17:D72,F17:F72)</f>
        <v>0</v>
      </c>
      <c r="G73" s="133">
        <f>SUMPRODUCT(D17:D72,G17:G72)</f>
        <v>0</v>
      </c>
      <c r="H73" s="133">
        <f>SUM(H17:H72)</f>
        <v>0</v>
      </c>
      <c r="I73" s="133">
        <f>SUMPRODUCT(D17:D72,I17:I72)</f>
        <v>0</v>
      </c>
      <c r="J73" s="133">
        <f>SUMPRODUCT(D17:D72,J17:J72)</f>
        <v>0</v>
      </c>
      <c r="K73" s="134">
        <f>SUM(K17:K72)</f>
        <v>0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</row>
    <row r="74" spans="1:85" ht="12.75">
      <c r="A74" s="78"/>
      <c r="B74" s="39" t="s">
        <v>65</v>
      </c>
      <c r="C74" s="40" t="s">
        <v>60</v>
      </c>
      <c r="D74" s="41"/>
      <c r="E74" s="42"/>
      <c r="F74" s="43"/>
      <c r="G74" s="43"/>
      <c r="H74" s="44"/>
      <c r="I74" s="45"/>
      <c r="J74" s="43"/>
      <c r="K74" s="8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</row>
    <row r="75" spans="1:85" ht="12.75">
      <c r="A75" s="79"/>
      <c r="B75" s="61">
        <v>1</v>
      </c>
      <c r="C75" s="48" t="s">
        <v>61</v>
      </c>
      <c r="D75" s="49"/>
      <c r="E75" s="50"/>
      <c r="F75" s="51"/>
      <c r="G75" s="51"/>
      <c r="H75" s="52"/>
      <c r="I75" s="51"/>
      <c r="J75" s="51"/>
      <c r="K75" s="85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</row>
    <row r="76" spans="1:85" ht="25.5">
      <c r="A76" s="101"/>
      <c r="B76" s="102" t="s">
        <v>25</v>
      </c>
      <c r="C76" s="103" t="s">
        <v>163</v>
      </c>
      <c r="D76" s="104">
        <v>150</v>
      </c>
      <c r="E76" s="105" t="s">
        <v>11</v>
      </c>
      <c r="F76" s="106"/>
      <c r="G76" s="106"/>
      <c r="H76" s="107">
        <f aca="true" t="shared" si="13" ref="H76:H84">SUM(F76:G76)*D76</f>
        <v>0</v>
      </c>
      <c r="I76" s="108">
        <f aca="true" t="shared" si="14" ref="I76:J84">TRUNC(F76*(1+$K$4),2)</f>
        <v>0</v>
      </c>
      <c r="J76" s="109">
        <f t="shared" si="14"/>
        <v>0</v>
      </c>
      <c r="K76" s="100">
        <f aca="true" t="shared" si="15" ref="K76:K91">SUM(I76:J76)*D76</f>
        <v>0</v>
      </c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</row>
    <row r="77" spans="1:85" ht="12.75">
      <c r="A77" s="110"/>
      <c r="B77" s="111" t="s">
        <v>27</v>
      </c>
      <c r="C77" s="112" t="s">
        <v>164</v>
      </c>
      <c r="D77" s="113">
        <v>200</v>
      </c>
      <c r="E77" s="114" t="s">
        <v>11</v>
      </c>
      <c r="F77" s="106"/>
      <c r="G77" s="106"/>
      <c r="H77" s="12">
        <f t="shared" si="13"/>
        <v>0</v>
      </c>
      <c r="I77" s="22">
        <f t="shared" si="14"/>
        <v>0</v>
      </c>
      <c r="J77" s="11">
        <f t="shared" si="14"/>
        <v>0</v>
      </c>
      <c r="K77" s="31">
        <f t="shared" si="15"/>
        <v>0</v>
      </c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</row>
    <row r="78" spans="1:85" s="50" customFormat="1" ht="25.5">
      <c r="A78" s="110"/>
      <c r="B78" s="102" t="s">
        <v>28</v>
      </c>
      <c r="C78" s="112" t="s">
        <v>165</v>
      </c>
      <c r="D78" s="113">
        <v>8</v>
      </c>
      <c r="E78" s="114" t="s">
        <v>11</v>
      </c>
      <c r="F78" s="106"/>
      <c r="G78" s="106"/>
      <c r="H78" s="12">
        <f t="shared" si="13"/>
        <v>0</v>
      </c>
      <c r="I78" s="22">
        <f t="shared" si="14"/>
        <v>0</v>
      </c>
      <c r="J78" s="11">
        <f t="shared" si="14"/>
        <v>0</v>
      </c>
      <c r="K78" s="31">
        <f t="shared" si="15"/>
        <v>0</v>
      </c>
      <c r="L78" s="135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</row>
    <row r="79" spans="1:11" s="53" customFormat="1" ht="12.75">
      <c r="A79" s="110"/>
      <c r="B79" s="111" t="s">
        <v>29</v>
      </c>
      <c r="C79" s="112" t="s">
        <v>166</v>
      </c>
      <c r="D79" s="113">
        <v>1</v>
      </c>
      <c r="E79" s="114" t="s">
        <v>167</v>
      </c>
      <c r="F79" s="106"/>
      <c r="G79" s="106"/>
      <c r="H79" s="12">
        <f t="shared" si="13"/>
        <v>0</v>
      </c>
      <c r="I79" s="22">
        <f t="shared" si="14"/>
        <v>0</v>
      </c>
      <c r="J79" s="11">
        <f t="shared" si="14"/>
        <v>0</v>
      </c>
      <c r="K79" s="31">
        <f t="shared" si="15"/>
        <v>0</v>
      </c>
    </row>
    <row r="80" spans="1:11" s="53" customFormat="1" ht="12.75">
      <c r="A80" s="110"/>
      <c r="B80" s="102" t="s">
        <v>63</v>
      </c>
      <c r="C80" s="112" t="s">
        <v>168</v>
      </c>
      <c r="D80" s="113">
        <v>1</v>
      </c>
      <c r="E80" s="114" t="s">
        <v>167</v>
      </c>
      <c r="F80" s="106"/>
      <c r="G80" s="106"/>
      <c r="H80" s="12">
        <f t="shared" si="13"/>
        <v>0</v>
      </c>
      <c r="I80" s="22">
        <f t="shared" si="14"/>
        <v>0</v>
      </c>
      <c r="J80" s="11">
        <f t="shared" si="14"/>
        <v>0</v>
      </c>
      <c r="K80" s="31">
        <f t="shared" si="15"/>
        <v>0</v>
      </c>
    </row>
    <row r="81" spans="1:11" s="53" customFormat="1" ht="38.25">
      <c r="A81" s="110"/>
      <c r="B81" s="111" t="s">
        <v>30</v>
      </c>
      <c r="C81" s="112" t="s">
        <v>169</v>
      </c>
      <c r="D81" s="113">
        <v>7</v>
      </c>
      <c r="E81" s="114" t="s">
        <v>167</v>
      </c>
      <c r="F81" s="106"/>
      <c r="G81" s="106"/>
      <c r="H81" s="12">
        <f t="shared" si="13"/>
        <v>0</v>
      </c>
      <c r="I81" s="22">
        <f t="shared" si="14"/>
        <v>0</v>
      </c>
      <c r="J81" s="11">
        <f t="shared" si="14"/>
        <v>0</v>
      </c>
      <c r="K81" s="31">
        <f t="shared" si="15"/>
        <v>0</v>
      </c>
    </row>
    <row r="82" spans="1:11" s="53" customFormat="1" ht="12.75">
      <c r="A82" s="110"/>
      <c r="B82" s="102" t="s">
        <v>31</v>
      </c>
      <c r="C82" s="112" t="s">
        <v>170</v>
      </c>
      <c r="D82" s="113">
        <v>3</v>
      </c>
      <c r="E82" s="114" t="s">
        <v>167</v>
      </c>
      <c r="F82" s="106"/>
      <c r="G82" s="106"/>
      <c r="H82" s="12">
        <f t="shared" si="13"/>
        <v>0</v>
      </c>
      <c r="I82" s="22">
        <f t="shared" si="14"/>
        <v>0</v>
      </c>
      <c r="J82" s="11">
        <f t="shared" si="14"/>
        <v>0</v>
      </c>
      <c r="K82" s="31">
        <f t="shared" si="15"/>
        <v>0</v>
      </c>
    </row>
    <row r="83" spans="1:11" s="53" customFormat="1" ht="12.75">
      <c r="A83" s="110"/>
      <c r="B83" s="111" t="s">
        <v>116</v>
      </c>
      <c r="C83" s="112" t="s">
        <v>171</v>
      </c>
      <c r="D83" s="113">
        <v>2</v>
      </c>
      <c r="E83" s="114" t="s">
        <v>167</v>
      </c>
      <c r="F83" s="115"/>
      <c r="G83" s="106"/>
      <c r="H83" s="12">
        <f t="shared" si="13"/>
        <v>0</v>
      </c>
      <c r="I83" s="22">
        <f t="shared" si="14"/>
        <v>0</v>
      </c>
      <c r="J83" s="11">
        <f t="shared" si="14"/>
        <v>0</v>
      </c>
      <c r="K83" s="31">
        <f t="shared" si="15"/>
        <v>0</v>
      </c>
    </row>
    <row r="84" spans="1:11" s="53" customFormat="1" ht="12.75">
      <c r="A84" s="110"/>
      <c r="B84" s="102" t="s">
        <v>117</v>
      </c>
      <c r="C84" s="112" t="s">
        <v>172</v>
      </c>
      <c r="D84" s="113">
        <v>3</v>
      </c>
      <c r="E84" s="114" t="s">
        <v>167</v>
      </c>
      <c r="F84" s="198" t="s">
        <v>10</v>
      </c>
      <c r="G84" s="106"/>
      <c r="H84" s="12">
        <f t="shared" si="13"/>
        <v>0</v>
      </c>
      <c r="I84" s="22" t="s">
        <v>10</v>
      </c>
      <c r="J84" s="11">
        <f t="shared" si="14"/>
        <v>0</v>
      </c>
      <c r="K84" s="31">
        <f t="shared" si="15"/>
        <v>0</v>
      </c>
    </row>
    <row r="85" spans="1:11" s="53" customFormat="1" ht="12.75">
      <c r="A85" s="101"/>
      <c r="B85" s="102" t="s">
        <v>118</v>
      </c>
      <c r="C85" s="112" t="s">
        <v>173</v>
      </c>
      <c r="D85" s="104">
        <v>40</v>
      </c>
      <c r="E85" s="105" t="s">
        <v>11</v>
      </c>
      <c r="F85" s="116"/>
      <c r="G85" s="106"/>
      <c r="H85" s="117">
        <f aca="true" t="shared" si="16" ref="H85:H91">SUM(F85,G85)*D85</f>
        <v>0</v>
      </c>
      <c r="I85" s="108">
        <f aca="true" t="shared" si="17" ref="I85:J91">TRUNC(F85*(1+$K$4),2)</f>
        <v>0</v>
      </c>
      <c r="J85" s="109">
        <f t="shared" si="17"/>
        <v>0</v>
      </c>
      <c r="K85" s="100">
        <f t="shared" si="15"/>
        <v>0</v>
      </c>
    </row>
    <row r="86" spans="1:11" s="53" customFormat="1" ht="12.75">
      <c r="A86" s="110"/>
      <c r="B86" s="102" t="s">
        <v>151</v>
      </c>
      <c r="C86" s="112" t="s">
        <v>174</v>
      </c>
      <c r="D86" s="113">
        <v>150</v>
      </c>
      <c r="E86" s="114" t="s">
        <v>62</v>
      </c>
      <c r="F86" s="116"/>
      <c r="G86" s="106"/>
      <c r="H86" s="118">
        <f t="shared" si="16"/>
        <v>0</v>
      </c>
      <c r="I86" s="22">
        <f t="shared" si="17"/>
        <v>0</v>
      </c>
      <c r="J86" s="11">
        <f t="shared" si="17"/>
        <v>0</v>
      </c>
      <c r="K86" s="31">
        <f t="shared" si="15"/>
        <v>0</v>
      </c>
    </row>
    <row r="87" spans="1:11" s="53" customFormat="1" ht="12.75">
      <c r="A87" s="110"/>
      <c r="B87" s="102" t="s">
        <v>175</v>
      </c>
      <c r="C87" s="112" t="s">
        <v>176</v>
      </c>
      <c r="D87" s="113">
        <v>2</v>
      </c>
      <c r="E87" s="114" t="s">
        <v>167</v>
      </c>
      <c r="F87" s="116"/>
      <c r="G87" s="106"/>
      <c r="H87" s="118">
        <f t="shared" si="16"/>
        <v>0</v>
      </c>
      <c r="I87" s="22">
        <f t="shared" si="17"/>
        <v>0</v>
      </c>
      <c r="J87" s="11">
        <f t="shared" si="17"/>
        <v>0</v>
      </c>
      <c r="K87" s="31">
        <f t="shared" si="15"/>
        <v>0</v>
      </c>
    </row>
    <row r="88" spans="1:11" s="53" customFormat="1" ht="12.75">
      <c r="A88" s="119"/>
      <c r="B88" s="120" t="s">
        <v>177</v>
      </c>
      <c r="C88" s="112" t="s">
        <v>178</v>
      </c>
      <c r="D88" s="70">
        <v>2</v>
      </c>
      <c r="E88" s="71" t="s">
        <v>167</v>
      </c>
      <c r="F88" s="199" t="s">
        <v>10</v>
      </c>
      <c r="G88" s="72"/>
      <c r="H88" s="121">
        <f t="shared" si="16"/>
        <v>0</v>
      </c>
      <c r="I88" s="122" t="s">
        <v>10</v>
      </c>
      <c r="J88" s="123">
        <f t="shared" si="17"/>
        <v>0</v>
      </c>
      <c r="K88" s="136">
        <f t="shared" si="15"/>
        <v>0</v>
      </c>
    </row>
    <row r="89" spans="1:11" s="53" customFormat="1" ht="12.75">
      <c r="A89" s="119"/>
      <c r="B89" s="124" t="s">
        <v>179</v>
      </c>
      <c r="C89" s="112" t="s">
        <v>180</v>
      </c>
      <c r="D89" s="70">
        <v>3</v>
      </c>
      <c r="E89" s="71" t="s">
        <v>167</v>
      </c>
      <c r="F89" s="199" t="s">
        <v>10</v>
      </c>
      <c r="G89" s="72"/>
      <c r="H89" s="121">
        <f t="shared" si="16"/>
        <v>0</v>
      </c>
      <c r="I89" s="122" t="s">
        <v>10</v>
      </c>
      <c r="J89" s="123">
        <f t="shared" si="17"/>
        <v>0</v>
      </c>
      <c r="K89" s="136">
        <f t="shared" si="15"/>
        <v>0</v>
      </c>
    </row>
    <row r="90" spans="1:85" s="50" customFormat="1" ht="12.75">
      <c r="A90" s="119"/>
      <c r="B90" s="120" t="s">
        <v>181</v>
      </c>
      <c r="C90" s="112" t="s">
        <v>182</v>
      </c>
      <c r="D90" s="70">
        <v>18</v>
      </c>
      <c r="E90" s="71" t="s">
        <v>167</v>
      </c>
      <c r="F90" s="199" t="s">
        <v>10</v>
      </c>
      <c r="G90" s="72"/>
      <c r="H90" s="121">
        <f t="shared" si="16"/>
        <v>0</v>
      </c>
      <c r="I90" s="122" t="s">
        <v>10</v>
      </c>
      <c r="J90" s="123">
        <f t="shared" si="17"/>
        <v>0</v>
      </c>
      <c r="K90" s="136">
        <f t="shared" si="15"/>
        <v>0</v>
      </c>
      <c r="L90" s="135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</row>
    <row r="91" spans="1:11" s="53" customFormat="1" ht="12.75">
      <c r="A91" s="119"/>
      <c r="B91" s="124" t="s">
        <v>183</v>
      </c>
      <c r="C91" s="112" t="s">
        <v>184</v>
      </c>
      <c r="D91" s="125">
        <v>6</v>
      </c>
      <c r="E91" s="71" t="s">
        <v>167</v>
      </c>
      <c r="F91" s="198" t="s">
        <v>10</v>
      </c>
      <c r="G91" s="106"/>
      <c r="H91" s="126">
        <f t="shared" si="16"/>
        <v>0</v>
      </c>
      <c r="I91" s="127" t="s">
        <v>10</v>
      </c>
      <c r="J91" s="74">
        <f t="shared" si="17"/>
        <v>0</v>
      </c>
      <c r="K91" s="137">
        <f t="shared" si="15"/>
        <v>0</v>
      </c>
    </row>
    <row r="92" spans="1:11" s="53" customFormat="1" ht="12.75">
      <c r="A92" s="80"/>
      <c r="B92" s="65"/>
      <c r="C92" s="66" t="s">
        <v>186</v>
      </c>
      <c r="D92" s="67"/>
      <c r="E92" s="68"/>
      <c r="F92" s="55">
        <f>SUMPRODUCT(D76:D91,F76:F91)</f>
        <v>0</v>
      </c>
      <c r="G92" s="55">
        <f>SUMPRODUCT(D76:D91,G76:G91)</f>
        <v>0</v>
      </c>
      <c r="H92" s="56">
        <f>SUM(H76:H91)</f>
        <v>0</v>
      </c>
      <c r="I92" s="55">
        <f>SUMPRODUCT(D76:D91,I76:I91)</f>
        <v>0</v>
      </c>
      <c r="J92" s="55">
        <f>SUMPRODUCT(D76:D91,J76:J91)</f>
        <v>0</v>
      </c>
      <c r="K92" s="86">
        <f>SUM(K76:K91)</f>
        <v>0</v>
      </c>
    </row>
    <row r="93" spans="1:85" s="50" customFormat="1" ht="12.75">
      <c r="A93" s="78"/>
      <c r="B93" s="39" t="s">
        <v>66</v>
      </c>
      <c r="C93" s="40" t="s">
        <v>191</v>
      </c>
      <c r="D93" s="41"/>
      <c r="E93" s="42"/>
      <c r="F93" s="43"/>
      <c r="G93" s="43"/>
      <c r="H93" s="44"/>
      <c r="I93" s="45"/>
      <c r="J93" s="43"/>
      <c r="K93" s="84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</row>
    <row r="94" spans="1:11" s="53" customFormat="1" ht="18" customHeight="1">
      <c r="A94" s="79"/>
      <c r="B94" s="61">
        <v>1</v>
      </c>
      <c r="C94" s="48" t="s">
        <v>67</v>
      </c>
      <c r="D94" s="49"/>
      <c r="E94" s="50"/>
      <c r="F94" s="51"/>
      <c r="G94" s="51"/>
      <c r="H94" s="50"/>
      <c r="I94" s="90"/>
      <c r="J94" s="51"/>
      <c r="K94" s="85"/>
    </row>
    <row r="95" spans="1:12" s="53" customFormat="1" ht="25.5" customHeight="1">
      <c r="A95" s="81"/>
      <c r="B95" s="70" t="s">
        <v>25</v>
      </c>
      <c r="C95" s="69" t="s">
        <v>69</v>
      </c>
      <c r="D95" s="70">
        <v>1</v>
      </c>
      <c r="E95" s="71" t="s">
        <v>68</v>
      </c>
      <c r="F95" s="72"/>
      <c r="G95" s="72"/>
      <c r="H95" s="73">
        <f>SUM(F95,G95)*D95</f>
        <v>0</v>
      </c>
      <c r="I95" s="74">
        <f aca="true" t="shared" si="18" ref="I95:J97">TRUNC(F95*(1+$K$4),2)</f>
        <v>0</v>
      </c>
      <c r="J95" s="74">
        <f t="shared" si="18"/>
        <v>0</v>
      </c>
      <c r="K95" s="88">
        <f>SUM(I95,J95)*D95</f>
        <v>0</v>
      </c>
      <c r="L95" s="24"/>
    </row>
    <row r="96" spans="1:85" ht="25.5">
      <c r="A96" s="81"/>
      <c r="B96" s="70" t="s">
        <v>27</v>
      </c>
      <c r="C96" s="69" t="s">
        <v>70</v>
      </c>
      <c r="D96" s="70">
        <v>2</v>
      </c>
      <c r="E96" s="71" t="s">
        <v>68</v>
      </c>
      <c r="F96" s="72"/>
      <c r="G96" s="72"/>
      <c r="H96" s="73">
        <f>SUM(F96,G96)*D96</f>
        <v>0</v>
      </c>
      <c r="I96" s="74">
        <f t="shared" si="18"/>
        <v>0</v>
      </c>
      <c r="J96" s="74">
        <f t="shared" si="18"/>
        <v>0</v>
      </c>
      <c r="K96" s="88">
        <f>SUM(I96,J96)*D96</f>
        <v>0</v>
      </c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</row>
    <row r="97" spans="1:85" s="59" customFormat="1" ht="25.5">
      <c r="A97" s="82"/>
      <c r="B97" s="70" t="s">
        <v>28</v>
      </c>
      <c r="C97" s="69" t="s">
        <v>71</v>
      </c>
      <c r="D97" s="70">
        <v>1</v>
      </c>
      <c r="E97" s="71" t="s">
        <v>68</v>
      </c>
      <c r="F97" s="72"/>
      <c r="G97" s="72"/>
      <c r="H97" s="73">
        <f>SUM(F97,G97)*D97</f>
        <v>0</v>
      </c>
      <c r="I97" s="74">
        <f t="shared" si="18"/>
        <v>0</v>
      </c>
      <c r="J97" s="74">
        <f t="shared" si="18"/>
        <v>0</v>
      </c>
      <c r="K97" s="88">
        <f>SUM(I97,J97)*D97</f>
        <v>0</v>
      </c>
      <c r="L97" s="24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</row>
    <row r="98" spans="1:13" s="141" customFormat="1" ht="38.25">
      <c r="A98" s="200"/>
      <c r="B98" s="201" t="s">
        <v>29</v>
      </c>
      <c r="C98" s="202" t="s">
        <v>193</v>
      </c>
      <c r="D98" s="203">
        <v>1</v>
      </c>
      <c r="E98" s="204" t="s">
        <v>192</v>
      </c>
      <c r="F98" s="72"/>
      <c r="G98" s="72"/>
      <c r="H98" s="73">
        <f>SUM(F98:G98)*D98</f>
        <v>0</v>
      </c>
      <c r="I98" s="74">
        <f>TRUNC(F98*(1+$K$4),2)</f>
        <v>0</v>
      </c>
      <c r="J98" s="74">
        <f>TRUNC(G98*(1+$K$4),2)</f>
        <v>0</v>
      </c>
      <c r="K98" s="88">
        <f>SUM(I98:J98)*D98</f>
        <v>0</v>
      </c>
      <c r="L98" s="142"/>
      <c r="M98" s="140"/>
    </row>
    <row r="99" spans="1:12" ht="12.75">
      <c r="A99" s="79"/>
      <c r="B99" s="76">
        <v>2</v>
      </c>
      <c r="C99" s="62" t="s">
        <v>73</v>
      </c>
      <c r="D99" s="63"/>
      <c r="E99" s="50"/>
      <c r="F99" s="51"/>
      <c r="G99" s="51"/>
      <c r="H99" s="91"/>
      <c r="I99" s="51"/>
      <c r="J99" s="64"/>
      <c r="K99" s="87"/>
      <c r="L99" s="24"/>
    </row>
    <row r="100" spans="1:12" ht="25.5">
      <c r="A100" s="81"/>
      <c r="B100" s="70" t="s">
        <v>20</v>
      </c>
      <c r="C100" s="69" t="s">
        <v>72</v>
      </c>
      <c r="D100" s="70">
        <v>10</v>
      </c>
      <c r="E100" s="71" t="s">
        <v>11</v>
      </c>
      <c r="F100" s="72"/>
      <c r="G100" s="72"/>
      <c r="H100" s="73">
        <f aca="true" t="shared" si="19" ref="H100:H110">SUM(F100,G100)*D100</f>
        <v>0</v>
      </c>
      <c r="I100" s="74">
        <f>TRUNC(F100*(1+$K$4),2)</f>
        <v>0</v>
      </c>
      <c r="J100" s="74">
        <f>TRUNC(G100*(1+$K$4),2)</f>
        <v>0</v>
      </c>
      <c r="K100" s="88">
        <f aca="true" t="shared" si="20" ref="K100:K110">SUM(I100,J100)*D100</f>
        <v>0</v>
      </c>
      <c r="L100" s="24"/>
    </row>
    <row r="101" spans="1:12" ht="25.5">
      <c r="A101" s="81"/>
      <c r="B101" s="70" t="s">
        <v>21</v>
      </c>
      <c r="C101" s="69" t="s">
        <v>74</v>
      </c>
      <c r="D101" s="70">
        <v>10</v>
      </c>
      <c r="E101" s="71" t="s">
        <v>11</v>
      </c>
      <c r="F101" s="72"/>
      <c r="G101" s="72"/>
      <c r="H101" s="73">
        <f t="shared" si="19"/>
        <v>0</v>
      </c>
      <c r="I101" s="74">
        <f>TRUNC(F101*(1+$K$4),2)</f>
        <v>0</v>
      </c>
      <c r="J101" s="74">
        <f>TRUNC(G101*(1+$K$4),2)</f>
        <v>0</v>
      </c>
      <c r="K101" s="88">
        <f t="shared" si="20"/>
        <v>0</v>
      </c>
      <c r="L101" s="24"/>
    </row>
    <row r="102" spans="1:12" ht="25.5">
      <c r="A102" s="81"/>
      <c r="B102" s="70" t="s">
        <v>38</v>
      </c>
      <c r="C102" s="69" t="s">
        <v>75</v>
      </c>
      <c r="D102" s="70">
        <v>6</v>
      </c>
      <c r="E102" s="71" t="s">
        <v>11</v>
      </c>
      <c r="F102" s="72"/>
      <c r="G102" s="72"/>
      <c r="H102" s="73">
        <f t="shared" si="19"/>
        <v>0</v>
      </c>
      <c r="I102" s="74">
        <f aca="true" t="shared" si="21" ref="I102:J106">TRUNC(F102*(1+$K$4),2)</f>
        <v>0</v>
      </c>
      <c r="J102" s="74">
        <f>TRUNC(G102*(1+$K$4),2)</f>
        <v>0</v>
      </c>
      <c r="K102" s="88">
        <f t="shared" si="20"/>
        <v>0</v>
      </c>
      <c r="L102" s="24"/>
    </row>
    <row r="103" spans="1:12" ht="25.5">
      <c r="A103" s="81"/>
      <c r="B103" s="70" t="s">
        <v>39</v>
      </c>
      <c r="C103" s="69" t="s">
        <v>76</v>
      </c>
      <c r="D103" s="70">
        <v>6</v>
      </c>
      <c r="E103" s="71" t="s">
        <v>11</v>
      </c>
      <c r="F103" s="72"/>
      <c r="G103" s="72"/>
      <c r="H103" s="73">
        <f t="shared" si="19"/>
        <v>0</v>
      </c>
      <c r="I103" s="74">
        <f t="shared" si="21"/>
        <v>0</v>
      </c>
      <c r="J103" s="74">
        <f>TRUNC(G103*(1+$K$4),2)</f>
        <v>0</v>
      </c>
      <c r="K103" s="88">
        <f t="shared" si="20"/>
        <v>0</v>
      </c>
      <c r="L103" s="24"/>
    </row>
    <row r="104" spans="1:12" ht="12.75">
      <c r="A104" s="81"/>
      <c r="B104" s="70" t="s">
        <v>40</v>
      </c>
      <c r="C104" s="69" t="s">
        <v>83</v>
      </c>
      <c r="D104" s="70">
        <v>10</v>
      </c>
      <c r="E104" s="71" t="s">
        <v>11</v>
      </c>
      <c r="F104" s="72"/>
      <c r="G104" s="72"/>
      <c r="H104" s="73">
        <f t="shared" si="19"/>
        <v>0</v>
      </c>
      <c r="I104" s="74">
        <f t="shared" si="21"/>
        <v>0</v>
      </c>
      <c r="J104" s="74">
        <f>TRUNC(G104*(1+$K$4),2)</f>
        <v>0</v>
      </c>
      <c r="K104" s="88">
        <f t="shared" si="20"/>
        <v>0</v>
      </c>
      <c r="L104" s="24"/>
    </row>
    <row r="105" spans="1:12" ht="12.75">
      <c r="A105" s="81"/>
      <c r="B105" s="70" t="s">
        <v>77</v>
      </c>
      <c r="C105" s="69" t="s">
        <v>84</v>
      </c>
      <c r="D105" s="70">
        <v>10</v>
      </c>
      <c r="E105" s="71" t="s">
        <v>11</v>
      </c>
      <c r="F105" s="72"/>
      <c r="G105" s="72"/>
      <c r="H105" s="73">
        <f t="shared" si="19"/>
        <v>0</v>
      </c>
      <c r="I105" s="74">
        <f t="shared" si="21"/>
        <v>0</v>
      </c>
      <c r="J105" s="74">
        <f>TRUNC(G105*(1+$K$4),2)</f>
        <v>0</v>
      </c>
      <c r="K105" s="88">
        <f t="shared" si="20"/>
        <v>0</v>
      </c>
      <c r="L105" s="24"/>
    </row>
    <row r="106" spans="1:12" ht="12.75">
      <c r="A106" s="81"/>
      <c r="B106" s="70" t="s">
        <v>78</v>
      </c>
      <c r="C106" s="69" t="s">
        <v>85</v>
      </c>
      <c r="D106" s="70">
        <v>6</v>
      </c>
      <c r="E106" s="71" t="s">
        <v>11</v>
      </c>
      <c r="F106" s="72"/>
      <c r="G106" s="72"/>
      <c r="H106" s="73">
        <f t="shared" si="19"/>
        <v>0</v>
      </c>
      <c r="I106" s="74">
        <f t="shared" si="21"/>
        <v>0</v>
      </c>
      <c r="J106" s="74">
        <f t="shared" si="21"/>
        <v>0</v>
      </c>
      <c r="K106" s="88">
        <f t="shared" si="20"/>
        <v>0</v>
      </c>
      <c r="L106" s="24"/>
    </row>
    <row r="107" spans="1:12" ht="12.75">
      <c r="A107" s="81"/>
      <c r="B107" s="70" t="s">
        <v>79</v>
      </c>
      <c r="C107" s="69" t="s">
        <v>86</v>
      </c>
      <c r="D107" s="70">
        <v>6</v>
      </c>
      <c r="E107" s="71" t="s">
        <v>11</v>
      </c>
      <c r="F107" s="72"/>
      <c r="G107" s="72"/>
      <c r="H107" s="73">
        <f t="shared" si="19"/>
        <v>0</v>
      </c>
      <c r="I107" s="74">
        <f>TRUNC(F107*(1+$K$4),2)</f>
        <v>0</v>
      </c>
      <c r="J107" s="74">
        <f>TRUNC(G107*(1+$K$4),2)</f>
        <v>0</v>
      </c>
      <c r="K107" s="88">
        <f t="shared" si="20"/>
        <v>0</v>
      </c>
      <c r="L107" s="24"/>
    </row>
    <row r="108" spans="1:12" ht="12.75">
      <c r="A108" s="81"/>
      <c r="B108" s="70" t="s">
        <v>80</v>
      </c>
      <c r="C108" s="69" t="s">
        <v>87</v>
      </c>
      <c r="D108" s="70">
        <v>1</v>
      </c>
      <c r="E108" s="71" t="s">
        <v>68</v>
      </c>
      <c r="F108" s="72"/>
      <c r="G108" s="72"/>
      <c r="H108" s="73">
        <f t="shared" si="19"/>
        <v>0</v>
      </c>
      <c r="I108" s="74">
        <f aca="true" t="shared" si="22" ref="I108:J110">TRUNC(F108*(1+$K$4),2)</f>
        <v>0</v>
      </c>
      <c r="J108" s="74">
        <f t="shared" si="22"/>
        <v>0</v>
      </c>
      <c r="K108" s="88">
        <f t="shared" si="20"/>
        <v>0</v>
      </c>
      <c r="L108" s="24"/>
    </row>
    <row r="109" spans="1:12" ht="25.5">
      <c r="A109" s="81"/>
      <c r="B109" s="70" t="s">
        <v>81</v>
      </c>
      <c r="C109" s="69" t="s">
        <v>88</v>
      </c>
      <c r="D109" s="70">
        <v>5</v>
      </c>
      <c r="E109" s="71" t="s">
        <v>68</v>
      </c>
      <c r="F109" s="72"/>
      <c r="G109" s="72"/>
      <c r="H109" s="73">
        <f t="shared" si="19"/>
        <v>0</v>
      </c>
      <c r="I109" s="74">
        <f t="shared" si="22"/>
        <v>0</v>
      </c>
      <c r="J109" s="74">
        <f t="shared" si="22"/>
        <v>0</v>
      </c>
      <c r="K109" s="88">
        <f t="shared" si="20"/>
        <v>0</v>
      </c>
      <c r="L109" s="24"/>
    </row>
    <row r="110" spans="1:12" ht="25.5">
      <c r="A110" s="81"/>
      <c r="B110" s="70" t="s">
        <v>82</v>
      </c>
      <c r="C110" s="69" t="s">
        <v>89</v>
      </c>
      <c r="D110" s="70">
        <v>1</v>
      </c>
      <c r="E110" s="71" t="s">
        <v>90</v>
      </c>
      <c r="F110" s="72"/>
      <c r="G110" s="72"/>
      <c r="H110" s="73">
        <f t="shared" si="19"/>
        <v>0</v>
      </c>
      <c r="I110" s="74">
        <f t="shared" si="22"/>
        <v>0</v>
      </c>
      <c r="J110" s="74">
        <f>TRUNC(G110*(1+$K$4),2)</f>
        <v>0</v>
      </c>
      <c r="K110" s="88">
        <f t="shared" si="20"/>
        <v>0</v>
      </c>
      <c r="L110" s="24"/>
    </row>
    <row r="111" spans="1:12" ht="12.75">
      <c r="A111" s="79"/>
      <c r="B111" s="76">
        <v>3</v>
      </c>
      <c r="C111" s="62" t="s">
        <v>91</v>
      </c>
      <c r="D111" s="70"/>
      <c r="E111" s="71"/>
      <c r="F111" s="199"/>
      <c r="G111" s="199"/>
      <c r="H111" s="73"/>
      <c r="I111" s="74"/>
      <c r="J111" s="74"/>
      <c r="K111" s="88"/>
      <c r="L111" s="24"/>
    </row>
    <row r="112" spans="1:12" ht="12.75">
      <c r="A112" s="79"/>
      <c r="B112" s="77" t="s">
        <v>45</v>
      </c>
      <c r="C112" s="75" t="s">
        <v>93</v>
      </c>
      <c r="D112" s="70">
        <v>4</v>
      </c>
      <c r="E112" s="71" t="s">
        <v>92</v>
      </c>
      <c r="F112" s="72"/>
      <c r="G112" s="72"/>
      <c r="H112" s="73">
        <f>SUM(F112,G112)*D112</f>
        <v>0</v>
      </c>
      <c r="I112" s="74">
        <f>TRUNC(F112*(1+$K$4),2)</f>
        <v>0</v>
      </c>
      <c r="J112" s="74">
        <f>TRUNC(G112*(1+$K$4),2)</f>
        <v>0</v>
      </c>
      <c r="K112" s="88">
        <f>SUM(I112,J112)*D112</f>
        <v>0</v>
      </c>
      <c r="L112" s="53"/>
    </row>
    <row r="113" spans="1:12" ht="12.75">
      <c r="A113" s="79"/>
      <c r="B113" s="76">
        <v>4</v>
      </c>
      <c r="C113" s="62" t="s">
        <v>94</v>
      </c>
      <c r="D113" s="70"/>
      <c r="E113" s="71"/>
      <c r="F113" s="199"/>
      <c r="G113" s="199"/>
      <c r="H113" s="73"/>
      <c r="I113" s="74"/>
      <c r="J113" s="74"/>
      <c r="K113" s="88"/>
      <c r="L113" s="53"/>
    </row>
    <row r="114" spans="1:12" ht="38.25">
      <c r="A114" s="79"/>
      <c r="B114" s="92" t="s">
        <v>95</v>
      </c>
      <c r="C114" s="17" t="s">
        <v>99</v>
      </c>
      <c r="D114" s="70">
        <v>3</v>
      </c>
      <c r="E114" s="71" t="s">
        <v>68</v>
      </c>
      <c r="F114" s="72"/>
      <c r="G114" s="72"/>
      <c r="H114" s="73">
        <f>SUM(F114,G114)*D114</f>
        <v>0</v>
      </c>
      <c r="I114" s="74">
        <f>TRUNC(F114*(1+$K$4),2)</f>
        <v>0</v>
      </c>
      <c r="J114" s="74">
        <f>TRUNC(G114*(1+$K$4),2)</f>
        <v>0</v>
      </c>
      <c r="K114" s="88">
        <f>SUM(I114,J114)*D114</f>
        <v>0</v>
      </c>
      <c r="L114" s="53"/>
    </row>
    <row r="115" spans="1:11" ht="12.75">
      <c r="A115" s="80"/>
      <c r="B115" s="65"/>
      <c r="C115" s="66" t="s">
        <v>187</v>
      </c>
      <c r="D115" s="67"/>
      <c r="E115" s="68"/>
      <c r="F115" s="55">
        <f>SUMPRODUCT(D95:D114,F95:F114)</f>
        <v>0</v>
      </c>
      <c r="G115" s="55">
        <f>SUMPRODUCT(D95:D114,G95:G114)</f>
        <v>0</v>
      </c>
      <c r="H115" s="56">
        <f>SUM(H95:H114)</f>
        <v>0</v>
      </c>
      <c r="I115" s="55">
        <f>SUMPRODUCT(D95:D114,I95:I114)</f>
        <v>0</v>
      </c>
      <c r="J115" s="55">
        <f>SUMPRODUCT(D95:D114,J95:J114)</f>
        <v>0</v>
      </c>
      <c r="K115" s="86">
        <f>SUM(K95:K114)</f>
        <v>0</v>
      </c>
    </row>
    <row r="116" spans="1:11" ht="12.75">
      <c r="A116" s="149" t="s">
        <v>64</v>
      </c>
      <c r="B116" s="150"/>
      <c r="C116" s="150"/>
      <c r="D116" s="150"/>
      <c r="E116" s="151"/>
      <c r="F116" s="57">
        <f>F92+F115+F73</f>
        <v>0</v>
      </c>
      <c r="G116" s="57">
        <f>G92+G73+G115</f>
        <v>0</v>
      </c>
      <c r="H116" s="57">
        <f>H92+H73+H115</f>
        <v>0</v>
      </c>
      <c r="I116" s="57">
        <f>I92+I73+I115</f>
        <v>0</v>
      </c>
      <c r="J116" s="57">
        <f>J92+J73+J115</f>
        <v>0</v>
      </c>
      <c r="K116" s="89">
        <f>K92+K73+K115</f>
        <v>0</v>
      </c>
    </row>
  </sheetData>
  <sheetProtection password="C690" sheet="1"/>
  <protectedRanges>
    <protectedRange sqref="F98:G98" name="Intervalo1_3_1"/>
  </protectedRanges>
  <mergeCells count="35">
    <mergeCell ref="A1:H2"/>
    <mergeCell ref="I1:K2"/>
    <mergeCell ref="A3:H3"/>
    <mergeCell ref="A4:H4"/>
    <mergeCell ref="I4:J4"/>
    <mergeCell ref="C57:K57"/>
    <mergeCell ref="A5:H5"/>
    <mergeCell ref="I6:J7"/>
    <mergeCell ref="H11:K11"/>
    <mergeCell ref="A12:A13"/>
    <mergeCell ref="A9:K9"/>
    <mergeCell ref="A10:B10"/>
    <mergeCell ref="C10:F10"/>
    <mergeCell ref="H10:K10"/>
    <mergeCell ref="C12:C13"/>
    <mergeCell ref="D12:D13"/>
    <mergeCell ref="A6:H6"/>
    <mergeCell ref="I12:J12"/>
    <mergeCell ref="K12:K13"/>
    <mergeCell ref="C14:K14"/>
    <mergeCell ref="A11:B11"/>
    <mergeCell ref="C11:F11"/>
    <mergeCell ref="K6:K7"/>
    <mergeCell ref="A7:H7"/>
    <mergeCell ref="H12:H13"/>
    <mergeCell ref="B12:B13"/>
    <mergeCell ref="C29:K29"/>
    <mergeCell ref="C15:K15"/>
    <mergeCell ref="C16:K16"/>
    <mergeCell ref="A116:E116"/>
    <mergeCell ref="E12:E13"/>
    <mergeCell ref="F12:G12"/>
    <mergeCell ref="C52:K52"/>
    <mergeCell ref="C45:K45"/>
    <mergeCell ref="C68:K68"/>
  </mergeCells>
  <printOptions/>
  <pageMargins left="0.5118110236220472" right="0.5118110236220472" top="0.7874015748031497" bottom="0.5905511811023623" header="0.31496062992125984" footer="0.31496062992125984"/>
  <pageSetup fitToHeight="0" fitToWidth="1" horizontalDpi="600" verticalDpi="600" orientation="landscape" paperSize="9" scale="81" r:id="rId1"/>
  <ignoredErrors>
    <ignoredError sqref="H98:I9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Felipe Roloff Kneib</cp:lastModifiedBy>
  <cp:lastPrinted>2019-07-25T12:39:27Z</cp:lastPrinted>
  <dcterms:created xsi:type="dcterms:W3CDTF">2000-05-25T11:19:14Z</dcterms:created>
  <dcterms:modified xsi:type="dcterms:W3CDTF">2019-09-16T14:35:30Z</dcterms:modified>
  <cp:category/>
  <cp:version/>
  <cp:contentType/>
  <cp:contentStatus/>
</cp:coreProperties>
</file>